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9615" windowHeight="7605"/>
  </bookViews>
  <sheets>
    <sheet name="様式２-２（１）~３（１）" sheetId="2" r:id="rId1"/>
    <sheet name="添付資料（補助率算出根拠）" sheetId="16" r:id="rId2"/>
    <sheet name="様式２-３（２）~４(申請者１)" sheetId="3" r:id="rId3"/>
    <sheet name="様式２-３（２）~４(申請者２)" sheetId="15" r:id="rId4"/>
    <sheet name="様式２-３（２）~４(申請者３)" sheetId="14" r:id="rId5"/>
    <sheet name="様式２-３（２）~４(申請者４)" sheetId="13" r:id="rId6"/>
    <sheet name="様式２-３（２）~４(申請者５)" sheetId="12" r:id="rId7"/>
    <sheet name="様式２-３（２）~４(申請者６)" sheetId="11" r:id="rId8"/>
    <sheet name="様式２-３（２）~４(申請者７)" sheetId="10" r:id="rId9"/>
    <sheet name="様式２-３（２）~４(申請者８)" sheetId="9" r:id="rId10"/>
    <sheet name="様式２-３（２）~４(申請者９)" sheetId="7" r:id="rId11"/>
    <sheet name="様式２-３（２）~４(申請者１０)" sheetId="8" r:id="rId12"/>
  </sheets>
  <calcPr calcId="145621"/>
</workbook>
</file>

<file path=xl/calcChain.xml><?xml version="1.0" encoding="utf-8"?>
<calcChain xmlns="http://schemas.openxmlformats.org/spreadsheetml/2006/main">
  <c r="Z8" i="3" l="1"/>
  <c r="Z8" i="15"/>
  <c r="Z8" i="14"/>
  <c r="Z8" i="13"/>
  <c r="Z8" i="12"/>
  <c r="Z8" i="11"/>
  <c r="Z8" i="10"/>
  <c r="Z8" i="9"/>
  <c r="Z8" i="7"/>
  <c r="Z8" i="8"/>
  <c r="AD7" i="3"/>
  <c r="AD8" i="3"/>
  <c r="AD9" i="3"/>
  <c r="AD10" i="3"/>
  <c r="AD11" i="3"/>
  <c r="AD12" i="3"/>
  <c r="AD13" i="3"/>
  <c r="AD14" i="3"/>
  <c r="AD15" i="3"/>
  <c r="AD16" i="3"/>
  <c r="AD17" i="3"/>
  <c r="AD18" i="3"/>
  <c r="AD19" i="3"/>
  <c r="AD20" i="3"/>
  <c r="AD7" i="15"/>
  <c r="AD8" i="15"/>
  <c r="AD9" i="15"/>
  <c r="AD10" i="15"/>
  <c r="AD11" i="15"/>
  <c r="AD12" i="15"/>
  <c r="AD13" i="15"/>
  <c r="AD14" i="15"/>
  <c r="AD15" i="15"/>
  <c r="AD16" i="15"/>
  <c r="AD17" i="15"/>
  <c r="AD18" i="15"/>
  <c r="AD19" i="15"/>
  <c r="AD20" i="15"/>
  <c r="AD7" i="14"/>
  <c r="AD8" i="14"/>
  <c r="AD9" i="14"/>
  <c r="AD10" i="14"/>
  <c r="AD11" i="14"/>
  <c r="AD12" i="14"/>
  <c r="AD13" i="14"/>
  <c r="AD14" i="14"/>
  <c r="AD15" i="14"/>
  <c r="AD16" i="14"/>
  <c r="AD17" i="14"/>
  <c r="AD18" i="14"/>
  <c r="AD19" i="14"/>
  <c r="AD20" i="14"/>
  <c r="AD7" i="13"/>
  <c r="AD8" i="13"/>
  <c r="AD9" i="13"/>
  <c r="AD10" i="13"/>
  <c r="AD11" i="13"/>
  <c r="AD12" i="13"/>
  <c r="AD13" i="13"/>
  <c r="AD14" i="13"/>
  <c r="AD15" i="13"/>
  <c r="AD16" i="13"/>
  <c r="AD17" i="13"/>
  <c r="AD18" i="13"/>
  <c r="AD19" i="13"/>
  <c r="AD20" i="13"/>
  <c r="AD7" i="12"/>
  <c r="AD8" i="12"/>
  <c r="AD9" i="12"/>
  <c r="AD10" i="12"/>
  <c r="AD11" i="12"/>
  <c r="AD12" i="12"/>
  <c r="AD13" i="12"/>
  <c r="AD14" i="12"/>
  <c r="AD15" i="12"/>
  <c r="AD16" i="12"/>
  <c r="AD17" i="12"/>
  <c r="AD18" i="12"/>
  <c r="AD19" i="12"/>
  <c r="AD20" i="12"/>
  <c r="AD7" i="11"/>
  <c r="AD8" i="11"/>
  <c r="AD9" i="11"/>
  <c r="AD10" i="11"/>
  <c r="AD11" i="11"/>
  <c r="AD12" i="11"/>
  <c r="AD13" i="11"/>
  <c r="AD14" i="11"/>
  <c r="AD15" i="11"/>
  <c r="AD16" i="11"/>
  <c r="AD17" i="11"/>
  <c r="AD18" i="11"/>
  <c r="AD19" i="11"/>
  <c r="AD20" i="11"/>
  <c r="AD7" i="10"/>
  <c r="AD8" i="10"/>
  <c r="AD9" i="10"/>
  <c r="AD10" i="10"/>
  <c r="AD11" i="10"/>
  <c r="AD12" i="10"/>
  <c r="AD13" i="10"/>
  <c r="AD14" i="10"/>
  <c r="AD15" i="10"/>
  <c r="AD16" i="10"/>
  <c r="AD17" i="10"/>
  <c r="AD18" i="10"/>
  <c r="AD19" i="10"/>
  <c r="AD20" i="10"/>
  <c r="AD7" i="9"/>
  <c r="AD8" i="9"/>
  <c r="AD9" i="9"/>
  <c r="AD10" i="9"/>
  <c r="AD11" i="9"/>
  <c r="AD12" i="9"/>
  <c r="AD13" i="9"/>
  <c r="AD14" i="9"/>
  <c r="AD15" i="9"/>
  <c r="AD16" i="9"/>
  <c r="AD17" i="9"/>
  <c r="AD18" i="9"/>
  <c r="AD19" i="9"/>
  <c r="AD20" i="9"/>
  <c r="AD7" i="7"/>
  <c r="AD8" i="7"/>
  <c r="AD9" i="7"/>
  <c r="AD10" i="7"/>
  <c r="AD11" i="7"/>
  <c r="AD12" i="7"/>
  <c r="AD13" i="7"/>
  <c r="AD14" i="7"/>
  <c r="AD15" i="7"/>
  <c r="AD16" i="7"/>
  <c r="AD17" i="7"/>
  <c r="AD18" i="7"/>
  <c r="AD19" i="7"/>
  <c r="AD20" i="7"/>
  <c r="AD7" i="8"/>
  <c r="AD8" i="8"/>
  <c r="AD9" i="8"/>
  <c r="AD10" i="8"/>
  <c r="AD11" i="8"/>
  <c r="AD12" i="8"/>
  <c r="AD13" i="8"/>
  <c r="AD14" i="8"/>
  <c r="AD15" i="8"/>
  <c r="AD16" i="8"/>
  <c r="AD17" i="8"/>
  <c r="AD18" i="8"/>
  <c r="AD19" i="8"/>
  <c r="AD20" i="8"/>
  <c r="AD21" i="3"/>
  <c r="AD21" i="15"/>
  <c r="AD21" i="14"/>
  <c r="AD21" i="13"/>
  <c r="AD21" i="12"/>
  <c r="AD21" i="11"/>
  <c r="AD21" i="10"/>
  <c r="AD21" i="9"/>
  <c r="AD21" i="7"/>
  <c r="AD21" i="8"/>
  <c r="AD32" i="3"/>
  <c r="AD32" i="15"/>
  <c r="AD32" i="14"/>
  <c r="AD32" i="13"/>
  <c r="AD32" i="12"/>
  <c r="AD32" i="11"/>
  <c r="AD32" i="10"/>
  <c r="AD32" i="9"/>
  <c r="AD32" i="7"/>
  <c r="AD32" i="8"/>
  <c r="Q8" i="8"/>
  <c r="Q9" i="8"/>
  <c r="Q10" i="8"/>
  <c r="Q11" i="8"/>
  <c r="Q12" i="8"/>
  <c r="Q13" i="8"/>
  <c r="Q14" i="8"/>
  <c r="Q15" i="8"/>
  <c r="Q16" i="8"/>
  <c r="Q17" i="8"/>
  <c r="Q18" i="8"/>
  <c r="Q19" i="8"/>
  <c r="Q20" i="8"/>
  <c r="Q21" i="8"/>
  <c r="Q7" i="8"/>
  <c r="Q8" i="7"/>
  <c r="Q9" i="7"/>
  <c r="Q10" i="7"/>
  <c r="Q11" i="7"/>
  <c r="T11" i="7" s="1"/>
  <c r="Q12" i="7"/>
  <c r="Q13" i="7"/>
  <c r="Q14" i="7"/>
  <c r="Q15" i="7"/>
  <c r="T15" i="7" s="1"/>
  <c r="Q16" i="7"/>
  <c r="Q17" i="7"/>
  <c r="Q18" i="7"/>
  <c r="Q19" i="7"/>
  <c r="T19" i="7" s="1"/>
  <c r="Q20" i="7"/>
  <c r="Q21" i="7"/>
  <c r="Q7" i="7"/>
  <c r="Q8" i="9"/>
  <c r="T8" i="9" s="1"/>
  <c r="Q9" i="9"/>
  <c r="Q10" i="9"/>
  <c r="Q11" i="9"/>
  <c r="Q12" i="9"/>
  <c r="T12" i="9" s="1"/>
  <c r="Q13" i="9"/>
  <c r="Q14" i="9"/>
  <c r="Q15" i="9"/>
  <c r="Q16" i="9"/>
  <c r="T16" i="9" s="1"/>
  <c r="Q17" i="9"/>
  <c r="Q18" i="9"/>
  <c r="Q19" i="9"/>
  <c r="Q20" i="9"/>
  <c r="T20" i="9" s="1"/>
  <c r="Q21" i="9"/>
  <c r="Q7" i="9"/>
  <c r="Q8" i="10"/>
  <c r="Q9" i="10"/>
  <c r="Q10" i="10"/>
  <c r="Q11" i="10"/>
  <c r="Q12" i="10"/>
  <c r="Q13" i="10"/>
  <c r="Q14" i="10"/>
  <c r="Q15" i="10"/>
  <c r="Q16" i="10"/>
  <c r="Q17" i="10"/>
  <c r="Q18" i="10"/>
  <c r="Q19" i="10"/>
  <c r="Q20" i="10"/>
  <c r="Q21" i="10"/>
  <c r="Q7" i="10"/>
  <c r="Q8" i="11"/>
  <c r="Q9" i="11"/>
  <c r="Q10" i="11"/>
  <c r="Q11" i="11"/>
  <c r="Q12" i="11"/>
  <c r="Q13" i="11"/>
  <c r="Q14" i="11"/>
  <c r="Q15" i="11"/>
  <c r="Q16" i="11"/>
  <c r="Q17" i="11"/>
  <c r="Q18" i="11"/>
  <c r="Q19" i="11"/>
  <c r="Q20" i="11"/>
  <c r="Q21" i="11"/>
  <c r="Q7" i="11"/>
  <c r="T7" i="11" s="1"/>
  <c r="Q8" i="12"/>
  <c r="Q9" i="12"/>
  <c r="Q10" i="12"/>
  <c r="Q11" i="12"/>
  <c r="Q12" i="12"/>
  <c r="Q13" i="12"/>
  <c r="Q14" i="12"/>
  <c r="Q15" i="12"/>
  <c r="T15" i="12" s="1"/>
  <c r="Q16" i="12"/>
  <c r="Q17" i="12"/>
  <c r="Q18" i="12"/>
  <c r="Q19" i="12"/>
  <c r="T19" i="12" s="1"/>
  <c r="Q20" i="12"/>
  <c r="Q21" i="12"/>
  <c r="Q7" i="12"/>
  <c r="Q8" i="13"/>
  <c r="T8" i="13" s="1"/>
  <c r="Q9" i="13"/>
  <c r="Q10" i="13"/>
  <c r="Q11" i="13"/>
  <c r="Q12" i="13"/>
  <c r="T12" i="13" s="1"/>
  <c r="Q13" i="13"/>
  <c r="Q14" i="13"/>
  <c r="Q15" i="13"/>
  <c r="Q16" i="13"/>
  <c r="T16" i="13" s="1"/>
  <c r="Q17" i="13"/>
  <c r="Q18" i="13"/>
  <c r="Q19" i="13"/>
  <c r="Q20" i="13"/>
  <c r="T20" i="13" s="1"/>
  <c r="Q21" i="13"/>
  <c r="Q7" i="13"/>
  <c r="Q8" i="14"/>
  <c r="Q9" i="14"/>
  <c r="Q10" i="14"/>
  <c r="Q11" i="14"/>
  <c r="Q12" i="14"/>
  <c r="Q13" i="14"/>
  <c r="Q14" i="14"/>
  <c r="Q15" i="14"/>
  <c r="Q16" i="14"/>
  <c r="Q17" i="14"/>
  <c r="Q18" i="14"/>
  <c r="Q19" i="14"/>
  <c r="Q20" i="14"/>
  <c r="Q21" i="14"/>
  <c r="Q7" i="14"/>
  <c r="W67" i="2"/>
  <c r="P78" i="2" s="1"/>
  <c r="W68" i="2"/>
  <c r="W69" i="2"/>
  <c r="P80" i="2" s="1"/>
  <c r="W70" i="2"/>
  <c r="Q8" i="15"/>
  <c r="Q9" i="15"/>
  <c r="T9" i="15" s="1"/>
  <c r="Q10" i="15"/>
  <c r="Q11" i="15"/>
  <c r="T11" i="15" s="1"/>
  <c r="Q12" i="15"/>
  <c r="Q13" i="15"/>
  <c r="T13" i="15" s="1"/>
  <c r="Q14" i="15"/>
  <c r="Q15" i="15"/>
  <c r="T15" i="15" s="1"/>
  <c r="Q16" i="15"/>
  <c r="Q17" i="15"/>
  <c r="T17" i="15" s="1"/>
  <c r="Q18" i="15"/>
  <c r="Q19" i="15"/>
  <c r="T19" i="15" s="1"/>
  <c r="Q20" i="15"/>
  <c r="Q21" i="15"/>
  <c r="T21" i="15" s="1"/>
  <c r="Q7" i="15"/>
  <c r="M28" i="15"/>
  <c r="M28" i="14"/>
  <c r="M28" i="13"/>
  <c r="M28" i="12"/>
  <c r="M28" i="11"/>
  <c r="M28" i="10"/>
  <c r="M28" i="9"/>
  <c r="M28" i="7"/>
  <c r="M28" i="8"/>
  <c r="M28" i="3"/>
  <c r="I31" i="2"/>
  <c r="M31" i="2"/>
  <c r="F7" i="2"/>
  <c r="K7" i="2"/>
  <c r="AE31" i="2"/>
  <c r="AE21" i="2"/>
  <c r="Z32" i="15"/>
  <c r="Q35" i="15" s="1"/>
  <c r="Z32" i="14"/>
  <c r="Z32" i="13"/>
  <c r="Q35" i="13" s="1"/>
  <c r="T35" i="13" s="1"/>
  <c r="Z32" i="12"/>
  <c r="Z32" i="11"/>
  <c r="Q32" i="11" s="1"/>
  <c r="Z32" i="10"/>
  <c r="Z32" i="9"/>
  <c r="Q32" i="9" s="1"/>
  <c r="Z32" i="7"/>
  <c r="Z32" i="8"/>
  <c r="Q32" i="8" s="1"/>
  <c r="Z32" i="3"/>
  <c r="E61" i="3"/>
  <c r="I22" i="3"/>
  <c r="E68" i="3"/>
  <c r="E71" i="3" s="1"/>
  <c r="I47" i="3"/>
  <c r="E69" i="3"/>
  <c r="E61" i="15"/>
  <c r="I22" i="15"/>
  <c r="E68" i="15" s="1"/>
  <c r="E71" i="15" s="1"/>
  <c r="I47" i="15"/>
  <c r="E69" i="15" s="1"/>
  <c r="E61" i="14"/>
  <c r="E61" i="13"/>
  <c r="E61" i="12"/>
  <c r="E61" i="11"/>
  <c r="E61" i="9"/>
  <c r="E61" i="7"/>
  <c r="E61" i="8"/>
  <c r="E61" i="10"/>
  <c r="E71" i="14"/>
  <c r="AD71" i="14" s="1"/>
  <c r="AD37" i="3"/>
  <c r="AD37" i="15"/>
  <c r="AD37" i="14"/>
  <c r="AD37" i="13"/>
  <c r="AD37" i="12"/>
  <c r="AD37" i="11"/>
  <c r="AD37" i="10"/>
  <c r="AD37" i="7"/>
  <c r="AD37" i="8"/>
  <c r="AD37" i="9"/>
  <c r="Q32" i="3"/>
  <c r="Q47" i="3" s="1"/>
  <c r="P69" i="3" s="1"/>
  <c r="Q33" i="3"/>
  <c r="Q34" i="3"/>
  <c r="Q35" i="3"/>
  <c r="Q36" i="3"/>
  <c r="Q37" i="3"/>
  <c r="Q38" i="3"/>
  <c r="Q39" i="3"/>
  <c r="Q40" i="3"/>
  <c r="Q41" i="3"/>
  <c r="Q42" i="3"/>
  <c r="Q43" i="3"/>
  <c r="Q44" i="3"/>
  <c r="Q45" i="3"/>
  <c r="Q46" i="3"/>
  <c r="Q32" i="15"/>
  <c r="Q34" i="15"/>
  <c r="Q36" i="15"/>
  <c r="Q38" i="15"/>
  <c r="Q40" i="15"/>
  <c r="Q42" i="15"/>
  <c r="Q44" i="15"/>
  <c r="Q46" i="15"/>
  <c r="Q32" i="14"/>
  <c r="Q33" i="14"/>
  <c r="Q34" i="14"/>
  <c r="Q35" i="14"/>
  <c r="Q36" i="14"/>
  <c r="Q37" i="14"/>
  <c r="Q38" i="14"/>
  <c r="Q39" i="14"/>
  <c r="Q40" i="14"/>
  <c r="Q41" i="14"/>
  <c r="Q42" i="14"/>
  <c r="Q43" i="14"/>
  <c r="Q44" i="14"/>
  <c r="Q45" i="14"/>
  <c r="Q46" i="14"/>
  <c r="Q47" i="14" s="1"/>
  <c r="P69" i="14" s="1"/>
  <c r="Q39" i="13"/>
  <c r="T39" i="13" s="1"/>
  <c r="Q43" i="13"/>
  <c r="Q32" i="12"/>
  <c r="Q33" i="12"/>
  <c r="T33" i="12" s="1"/>
  <c r="Q34" i="12"/>
  <c r="Q35" i="12"/>
  <c r="Q36" i="12"/>
  <c r="Q37" i="12"/>
  <c r="Q38" i="12"/>
  <c r="Q39" i="12"/>
  <c r="Q40" i="12"/>
  <c r="Q41" i="12"/>
  <c r="Q42" i="12"/>
  <c r="Q43" i="12"/>
  <c r="Q44" i="12"/>
  <c r="Q45" i="12"/>
  <c r="Q46" i="12"/>
  <c r="Q47" i="12"/>
  <c r="P69" i="12" s="1"/>
  <c r="Q33" i="11"/>
  <c r="Q35" i="11"/>
  <c r="T35" i="11" s="1"/>
  <c r="Q37" i="11"/>
  <c r="Q39" i="11"/>
  <c r="Q41" i="11"/>
  <c r="Q43" i="11"/>
  <c r="T43" i="11" s="1"/>
  <c r="Q45" i="11"/>
  <c r="Q32" i="10"/>
  <c r="Q33" i="10"/>
  <c r="T33" i="10" s="1"/>
  <c r="Q34" i="10"/>
  <c r="Q35" i="10"/>
  <c r="T35" i="10" s="1"/>
  <c r="Q36" i="10"/>
  <c r="Q37" i="10"/>
  <c r="Q38" i="10"/>
  <c r="Q39" i="10"/>
  <c r="T39" i="10" s="1"/>
  <c r="Q40" i="10"/>
  <c r="Q41" i="10"/>
  <c r="Q42" i="10"/>
  <c r="Q43" i="10"/>
  <c r="T43" i="10" s="1"/>
  <c r="Q44" i="10"/>
  <c r="Q45" i="10"/>
  <c r="Q46" i="10"/>
  <c r="Q32" i="7"/>
  <c r="Q33" i="7"/>
  <c r="Q47" i="7" s="1"/>
  <c r="P69" i="7" s="1"/>
  <c r="Q34" i="7"/>
  <c r="Q35" i="7"/>
  <c r="Q36" i="7"/>
  <c r="Q37" i="7"/>
  <c r="T37" i="7" s="1"/>
  <c r="Q38" i="7"/>
  <c r="Q39" i="7"/>
  <c r="Q40" i="7"/>
  <c r="Q41" i="7"/>
  <c r="T41" i="7" s="1"/>
  <c r="Q42" i="7"/>
  <c r="Q43" i="7"/>
  <c r="T43" i="7" s="1"/>
  <c r="Q44" i="7"/>
  <c r="Q45" i="7"/>
  <c r="T45" i="7" s="1"/>
  <c r="Q46" i="7"/>
  <c r="Q33" i="8"/>
  <c r="Q35" i="8"/>
  <c r="Q37" i="8"/>
  <c r="T37" i="8" s="1"/>
  <c r="Q39" i="8"/>
  <c r="Q41" i="8"/>
  <c r="Q43" i="8"/>
  <c r="T43" i="8" s="1"/>
  <c r="Q45" i="8"/>
  <c r="Q34" i="9"/>
  <c r="Q36" i="9"/>
  <c r="T36" i="9" s="1"/>
  <c r="Q38" i="9"/>
  <c r="Q42" i="9"/>
  <c r="Q44" i="9"/>
  <c r="Q46" i="9"/>
  <c r="M47" i="3"/>
  <c r="K69" i="3"/>
  <c r="K71" i="3" s="1"/>
  <c r="M47" i="15"/>
  <c r="K69" i="15"/>
  <c r="K69" i="13"/>
  <c r="K9" i="2" s="1"/>
  <c r="K69" i="11"/>
  <c r="K69" i="7"/>
  <c r="E69" i="13"/>
  <c r="E69" i="11"/>
  <c r="E69" i="9"/>
  <c r="Q7" i="3"/>
  <c r="Q8" i="3"/>
  <c r="T8" i="3" s="1"/>
  <c r="Q9" i="3"/>
  <c r="Q10" i="3"/>
  <c r="T10" i="3" s="1"/>
  <c r="Q11" i="3"/>
  <c r="Q12" i="3"/>
  <c r="T12" i="3" s="1"/>
  <c r="Q13" i="3"/>
  <c r="Q14" i="3"/>
  <c r="T14" i="3" s="1"/>
  <c r="Q15" i="3"/>
  <c r="Q16" i="3"/>
  <c r="T16" i="3" s="1"/>
  <c r="Q17" i="3"/>
  <c r="Q18" i="3"/>
  <c r="T18" i="3" s="1"/>
  <c r="Q19" i="3"/>
  <c r="Q20" i="3"/>
  <c r="T20" i="3" s="1"/>
  <c r="Q21" i="3"/>
  <c r="Q22" i="15"/>
  <c r="P68" i="15" s="1"/>
  <c r="Q22" i="13"/>
  <c r="P68" i="13" s="1"/>
  <c r="Q22" i="11"/>
  <c r="P68" i="11" s="1"/>
  <c r="Q22" i="7"/>
  <c r="P68" i="7" s="1"/>
  <c r="Q22" i="9"/>
  <c r="P68" i="9" s="1"/>
  <c r="M22" i="3"/>
  <c r="K68" i="3"/>
  <c r="M22" i="15"/>
  <c r="K68" i="15"/>
  <c r="K71" i="15" s="1"/>
  <c r="M22" i="14"/>
  <c r="K68" i="14"/>
  <c r="M22" i="13"/>
  <c r="K68" i="13"/>
  <c r="K71" i="13" s="1"/>
  <c r="M22" i="12"/>
  <c r="K68" i="12"/>
  <c r="M22" i="11"/>
  <c r="K68" i="11"/>
  <c r="M22" i="10"/>
  <c r="K68" i="10"/>
  <c r="M22" i="7"/>
  <c r="K68" i="7"/>
  <c r="M22" i="8"/>
  <c r="K68" i="8"/>
  <c r="K71" i="8" s="1"/>
  <c r="M22" i="9"/>
  <c r="K68" i="9"/>
  <c r="E68" i="14"/>
  <c r="E68" i="11"/>
  <c r="E68" i="7"/>
  <c r="E68" i="9"/>
  <c r="E71" i="9" s="1"/>
  <c r="AD71" i="9" s="1"/>
  <c r="T7" i="15"/>
  <c r="T8" i="15"/>
  <c r="T10" i="15"/>
  <c r="T12" i="15"/>
  <c r="T14" i="15"/>
  <c r="T16" i="15"/>
  <c r="T18" i="15"/>
  <c r="T20" i="15"/>
  <c r="T7" i="14"/>
  <c r="T8" i="14"/>
  <c r="T9" i="14"/>
  <c r="T10" i="14"/>
  <c r="T11" i="14"/>
  <c r="T12" i="14"/>
  <c r="T13" i="14"/>
  <c r="T14" i="14"/>
  <c r="T15" i="14"/>
  <c r="T16" i="14"/>
  <c r="T17" i="14"/>
  <c r="T18" i="14"/>
  <c r="T19" i="14"/>
  <c r="T20" i="14"/>
  <c r="T21" i="14"/>
  <c r="I22" i="14"/>
  <c r="T7" i="13"/>
  <c r="T9" i="13"/>
  <c r="T10" i="13"/>
  <c r="T11" i="13"/>
  <c r="T13" i="13"/>
  <c r="T14" i="13"/>
  <c r="T15" i="13"/>
  <c r="T17" i="13"/>
  <c r="T18" i="13"/>
  <c r="T19" i="13"/>
  <c r="T21" i="13"/>
  <c r="I22" i="13"/>
  <c r="E68" i="13" s="1"/>
  <c r="E71" i="13" s="1"/>
  <c r="T7" i="12"/>
  <c r="T8" i="12"/>
  <c r="T9" i="12"/>
  <c r="T10" i="12"/>
  <c r="T12" i="12"/>
  <c r="T13" i="12"/>
  <c r="T14" i="12"/>
  <c r="T16" i="12"/>
  <c r="T17" i="12"/>
  <c r="T18" i="12"/>
  <c r="T20" i="12"/>
  <c r="T21" i="12"/>
  <c r="I22" i="12"/>
  <c r="E68" i="12" s="1"/>
  <c r="T8" i="11"/>
  <c r="T9" i="11"/>
  <c r="T10" i="11"/>
  <c r="T11" i="11"/>
  <c r="T12" i="11"/>
  <c r="T13" i="11"/>
  <c r="T14" i="11"/>
  <c r="T15" i="11"/>
  <c r="T16" i="11"/>
  <c r="T17" i="11"/>
  <c r="T18" i="11"/>
  <c r="T19" i="11"/>
  <c r="T20" i="11"/>
  <c r="T21" i="11"/>
  <c r="T22" i="11"/>
  <c r="I22" i="11"/>
  <c r="T7" i="10"/>
  <c r="T8" i="10"/>
  <c r="T9" i="10"/>
  <c r="T10" i="10"/>
  <c r="T11" i="10"/>
  <c r="T12" i="10"/>
  <c r="T13" i="10"/>
  <c r="T14" i="10"/>
  <c r="T15" i="10"/>
  <c r="T16" i="10"/>
  <c r="T17" i="10"/>
  <c r="T18" i="10"/>
  <c r="T19" i="10"/>
  <c r="T20" i="10"/>
  <c r="T21" i="10"/>
  <c r="I22" i="10"/>
  <c r="E68" i="10" s="1"/>
  <c r="E71" i="10" s="1"/>
  <c r="T7" i="9"/>
  <c r="T9" i="9"/>
  <c r="T10" i="9"/>
  <c r="T11" i="9"/>
  <c r="T13" i="9"/>
  <c r="T14" i="9"/>
  <c r="T15" i="9"/>
  <c r="T17" i="9"/>
  <c r="T18" i="9"/>
  <c r="T19" i="9"/>
  <c r="T21" i="9"/>
  <c r="I22" i="9"/>
  <c r="T7" i="7"/>
  <c r="T8" i="7"/>
  <c r="T9" i="7"/>
  <c r="T10" i="7"/>
  <c r="T12" i="7"/>
  <c r="T13" i="7"/>
  <c r="T14" i="7"/>
  <c r="T16" i="7"/>
  <c r="T17" i="7"/>
  <c r="T18" i="7"/>
  <c r="T20" i="7"/>
  <c r="T21" i="7"/>
  <c r="I22" i="7"/>
  <c r="T8" i="8"/>
  <c r="T9" i="8"/>
  <c r="T10" i="8"/>
  <c r="T11" i="8"/>
  <c r="T12" i="8"/>
  <c r="T13" i="8"/>
  <c r="T14" i="8"/>
  <c r="T15" i="8"/>
  <c r="T16" i="8"/>
  <c r="T17" i="8"/>
  <c r="T18" i="8"/>
  <c r="T19" i="8"/>
  <c r="T20" i="8"/>
  <c r="T21" i="8"/>
  <c r="I22" i="8"/>
  <c r="E68" i="8" s="1"/>
  <c r="T7" i="3"/>
  <c r="T22" i="3" s="1"/>
  <c r="T9" i="3"/>
  <c r="T11" i="3"/>
  <c r="T13" i="3"/>
  <c r="T15" i="3"/>
  <c r="T17" i="3"/>
  <c r="T19" i="3"/>
  <c r="T21" i="3"/>
  <c r="F41" i="16"/>
  <c r="U70" i="13"/>
  <c r="F7" i="16"/>
  <c r="F9" i="16"/>
  <c r="K18" i="16"/>
  <c r="AB18" i="16" s="1"/>
  <c r="F18" i="16"/>
  <c r="AB17" i="16" s="1"/>
  <c r="K41" i="16"/>
  <c r="S32" i="16"/>
  <c r="S33" i="16"/>
  <c r="S34" i="16"/>
  <c r="S35" i="16"/>
  <c r="S36" i="16"/>
  <c r="S37" i="16"/>
  <c r="S38" i="16"/>
  <c r="S39" i="16"/>
  <c r="S40" i="16"/>
  <c r="S31" i="16"/>
  <c r="S41" i="16" s="1"/>
  <c r="P67" i="8"/>
  <c r="U67" i="8" s="1"/>
  <c r="P67" i="10"/>
  <c r="U67" i="10" s="1"/>
  <c r="P67" i="12"/>
  <c r="P67" i="14"/>
  <c r="P67" i="15"/>
  <c r="P67" i="7"/>
  <c r="U67" i="7" s="1"/>
  <c r="F10" i="2"/>
  <c r="AD33" i="15"/>
  <c r="AD33" i="14"/>
  <c r="AD33" i="13"/>
  <c r="AD33" i="12"/>
  <c r="AD33" i="11"/>
  <c r="AD33" i="10"/>
  <c r="AD33" i="9"/>
  <c r="AD33" i="7"/>
  <c r="AD33" i="8"/>
  <c r="AD33" i="3"/>
  <c r="AD35" i="15"/>
  <c r="AD36" i="15"/>
  <c r="AD38" i="15"/>
  <c r="AD39" i="15"/>
  <c r="AD40" i="15"/>
  <c r="AD41" i="15"/>
  <c r="AD42" i="15"/>
  <c r="AD43" i="15"/>
  <c r="AD44" i="15"/>
  <c r="AD45" i="15"/>
  <c r="AD46" i="15"/>
  <c r="AD35" i="14"/>
  <c r="AD36" i="14"/>
  <c r="AD38" i="14"/>
  <c r="AD39" i="14"/>
  <c r="AD40" i="14"/>
  <c r="AD41" i="14"/>
  <c r="AD42" i="14"/>
  <c r="AD43" i="14"/>
  <c r="AD44" i="14"/>
  <c r="AD45" i="14"/>
  <c r="AD46" i="14"/>
  <c r="AD35" i="13"/>
  <c r="AD36" i="13"/>
  <c r="AD38" i="13"/>
  <c r="AD39" i="13"/>
  <c r="AD40" i="13"/>
  <c r="AD41" i="13"/>
  <c r="AD42" i="13"/>
  <c r="AD43" i="13"/>
  <c r="AD44" i="13"/>
  <c r="AD45" i="13"/>
  <c r="AD46" i="13"/>
  <c r="AD35" i="12"/>
  <c r="AD36" i="12"/>
  <c r="AD38" i="12"/>
  <c r="AD39" i="12"/>
  <c r="AD40" i="12"/>
  <c r="AD41" i="12"/>
  <c r="AD42" i="12"/>
  <c r="AD43" i="12"/>
  <c r="AD44" i="12"/>
  <c r="AD45" i="12"/>
  <c r="AD46" i="12"/>
  <c r="AD35" i="11"/>
  <c r="AD36" i="11"/>
  <c r="AD38" i="11"/>
  <c r="AD39" i="11"/>
  <c r="AD40" i="11"/>
  <c r="AD41" i="11"/>
  <c r="AD42" i="11"/>
  <c r="AD43" i="11"/>
  <c r="AD44" i="11"/>
  <c r="AD45" i="11"/>
  <c r="AD46" i="11"/>
  <c r="AD35" i="10"/>
  <c r="AD36" i="10"/>
  <c r="AD38" i="10"/>
  <c r="AD39" i="10"/>
  <c r="AD40" i="10"/>
  <c r="AD41" i="10"/>
  <c r="AD42" i="10"/>
  <c r="AD43" i="10"/>
  <c r="AD44" i="10"/>
  <c r="AD45" i="10"/>
  <c r="AD46" i="10"/>
  <c r="AD35" i="9"/>
  <c r="AD36" i="9"/>
  <c r="AD38" i="9"/>
  <c r="AD39" i="9"/>
  <c r="AD40" i="9"/>
  <c r="AD41" i="9"/>
  <c r="AD42" i="9"/>
  <c r="AD43" i="9"/>
  <c r="AD44" i="9"/>
  <c r="AD45" i="9"/>
  <c r="AD46" i="9"/>
  <c r="AD35" i="7"/>
  <c r="AD36" i="7"/>
  <c r="AD38" i="7"/>
  <c r="AD39" i="7"/>
  <c r="AD40" i="7"/>
  <c r="AD41" i="7"/>
  <c r="AD42" i="7"/>
  <c r="AD43" i="7"/>
  <c r="AD44" i="7"/>
  <c r="AD45" i="7"/>
  <c r="AD46" i="7"/>
  <c r="AD35" i="8"/>
  <c r="AD36" i="8"/>
  <c r="AD38" i="8"/>
  <c r="AD39" i="8"/>
  <c r="AD40" i="8"/>
  <c r="AD41" i="8"/>
  <c r="AD42" i="8"/>
  <c r="AD43" i="8"/>
  <c r="AD44" i="8"/>
  <c r="AD45" i="8"/>
  <c r="AD46" i="8"/>
  <c r="AD35" i="3"/>
  <c r="AD36" i="3"/>
  <c r="AD38" i="3"/>
  <c r="AD39" i="3"/>
  <c r="AD40" i="3"/>
  <c r="AD41" i="3"/>
  <c r="AD42" i="3"/>
  <c r="AD43" i="3"/>
  <c r="AD44" i="3"/>
  <c r="AD45" i="3"/>
  <c r="AD46" i="3"/>
  <c r="AD34" i="15"/>
  <c r="AD34" i="14"/>
  <c r="AD34" i="13"/>
  <c r="AD34" i="12"/>
  <c r="AD34" i="11"/>
  <c r="AD34" i="10"/>
  <c r="AD34" i="9"/>
  <c r="AD34" i="7"/>
  <c r="AD34" i="8"/>
  <c r="AD34" i="3"/>
  <c r="U67" i="12"/>
  <c r="U70" i="15"/>
  <c r="AC34" i="15"/>
  <c r="U70" i="14"/>
  <c r="M47" i="14"/>
  <c r="K69" i="14" s="1"/>
  <c r="I47" i="14"/>
  <c r="E69" i="14" s="1"/>
  <c r="AC34" i="14"/>
  <c r="AD58" i="13"/>
  <c r="M47" i="13"/>
  <c r="I47" i="13"/>
  <c r="T43" i="13"/>
  <c r="U70" i="12"/>
  <c r="M47" i="12"/>
  <c r="K69" i="12" s="1"/>
  <c r="I47" i="12"/>
  <c r="E69" i="12" s="1"/>
  <c r="F9" i="2" s="1"/>
  <c r="T46" i="12"/>
  <c r="T45" i="12"/>
  <c r="T44" i="12"/>
  <c r="T43" i="12"/>
  <c r="T42" i="12"/>
  <c r="T41" i="12"/>
  <c r="T40" i="12"/>
  <c r="T39" i="12"/>
  <c r="T38" i="12"/>
  <c r="T37" i="12"/>
  <c r="T36" i="12"/>
  <c r="T35" i="12"/>
  <c r="T47" i="12" s="1"/>
  <c r="AC34" i="12"/>
  <c r="T34" i="12"/>
  <c r="K71" i="11"/>
  <c r="U70" i="11"/>
  <c r="M47" i="11"/>
  <c r="I47" i="11"/>
  <c r="AC34" i="11"/>
  <c r="U70" i="10"/>
  <c r="M47" i="10"/>
  <c r="K69" i="10" s="1"/>
  <c r="I47" i="10"/>
  <c r="E69" i="10" s="1"/>
  <c r="T46" i="10"/>
  <c r="T45" i="10"/>
  <c r="T44" i="10"/>
  <c r="T42" i="10"/>
  <c r="T41" i="10"/>
  <c r="T40" i="10"/>
  <c r="T38" i="10"/>
  <c r="T37" i="10"/>
  <c r="T36" i="10"/>
  <c r="AC34" i="10"/>
  <c r="T34" i="10"/>
  <c r="U70" i="9"/>
  <c r="M47" i="9"/>
  <c r="K69" i="9" s="1"/>
  <c r="I47" i="9"/>
  <c r="T46" i="9"/>
  <c r="T44" i="9"/>
  <c r="T42" i="9"/>
  <c r="T38" i="9"/>
  <c r="AC34" i="9"/>
  <c r="T34" i="9"/>
  <c r="U70" i="8"/>
  <c r="M47" i="8"/>
  <c r="K69" i="8" s="1"/>
  <c r="I47" i="8"/>
  <c r="E69" i="8" s="1"/>
  <c r="T45" i="8"/>
  <c r="T41" i="8"/>
  <c r="T39" i="8"/>
  <c r="T35" i="8"/>
  <c r="AC34" i="8"/>
  <c r="T33" i="8"/>
  <c r="K71" i="7"/>
  <c r="U70" i="7"/>
  <c r="M47" i="7"/>
  <c r="I47" i="7"/>
  <c r="E69" i="7" s="1"/>
  <c r="T46" i="7"/>
  <c r="T44" i="7"/>
  <c r="T42" i="7"/>
  <c r="T40" i="7"/>
  <c r="T39" i="7"/>
  <c r="T38" i="7"/>
  <c r="T36" i="7"/>
  <c r="T35" i="7"/>
  <c r="AC34" i="7"/>
  <c r="T34" i="7"/>
  <c r="T33" i="7"/>
  <c r="U70" i="3"/>
  <c r="F81" i="2"/>
  <c r="F80" i="2"/>
  <c r="AC34" i="3"/>
  <c r="AE24" i="2"/>
  <c r="AE22" i="2"/>
  <c r="AE23" i="2"/>
  <c r="AE25" i="2"/>
  <c r="AE26" i="2"/>
  <c r="AE27" i="2"/>
  <c r="AE28" i="2"/>
  <c r="AE29" i="2"/>
  <c r="AE30" i="2"/>
  <c r="T32" i="12"/>
  <c r="T32" i="10"/>
  <c r="T32" i="7"/>
  <c r="T47" i="7" s="1"/>
  <c r="F79" i="2"/>
  <c r="F78" i="2"/>
  <c r="F82" i="2" s="1"/>
  <c r="T64" i="2"/>
  <c r="W64" i="2"/>
  <c r="W66" i="2"/>
  <c r="N18" i="2"/>
  <c r="T32" i="3"/>
  <c r="T43" i="14"/>
  <c r="T42" i="14"/>
  <c r="T41" i="14"/>
  <c r="T40" i="14"/>
  <c r="T39" i="14"/>
  <c r="T38" i="14"/>
  <c r="T47" i="14" s="1"/>
  <c r="T37" i="14"/>
  <c r="T36" i="14"/>
  <c r="T33" i="14"/>
  <c r="T33" i="11"/>
  <c r="T34" i="3"/>
  <c r="T36" i="3"/>
  <c r="T38" i="3"/>
  <c r="T40" i="3"/>
  <c r="T42" i="3"/>
  <c r="T44" i="3"/>
  <c r="T46" i="3"/>
  <c r="P67" i="3"/>
  <c r="T46" i="15"/>
  <c r="T44" i="15"/>
  <c r="T42" i="15"/>
  <c r="T40" i="15"/>
  <c r="T38" i="15"/>
  <c r="T36" i="15"/>
  <c r="T35" i="15"/>
  <c r="T34" i="15"/>
  <c r="T46" i="14"/>
  <c r="T45" i="14"/>
  <c r="T44" i="14"/>
  <c r="T35" i="14"/>
  <c r="T34" i="14"/>
  <c r="T45" i="11"/>
  <c r="T41" i="11"/>
  <c r="T39" i="11"/>
  <c r="T37" i="11"/>
  <c r="T33" i="3"/>
  <c r="T35" i="3"/>
  <c r="T37" i="3"/>
  <c r="T39" i="3"/>
  <c r="T41" i="3"/>
  <c r="T43" i="3"/>
  <c r="T45" i="3"/>
  <c r="T32" i="15"/>
  <c r="T32" i="14"/>
  <c r="U67" i="15"/>
  <c r="T32" i="11"/>
  <c r="U67" i="14"/>
  <c r="T47" i="3"/>
  <c r="M54" i="15"/>
  <c r="M54" i="14"/>
  <c r="M54" i="13"/>
  <c r="M54" i="12"/>
  <c r="M54" i="11"/>
  <c r="M54" i="10"/>
  <c r="M54" i="9"/>
  <c r="M54" i="8"/>
  <c r="M54" i="7"/>
  <c r="M54" i="3"/>
  <c r="AB27" i="16" l="1"/>
  <c r="AB41" i="16"/>
  <c r="T47" i="10"/>
  <c r="T32" i="9"/>
  <c r="K80" i="2"/>
  <c r="K81" i="2"/>
  <c r="AB26" i="16"/>
  <c r="AB40" i="16"/>
  <c r="P7" i="2"/>
  <c r="K79" i="2"/>
  <c r="K71" i="9"/>
  <c r="U69" i="7"/>
  <c r="AD61" i="15"/>
  <c r="AD71" i="15"/>
  <c r="AD61" i="8"/>
  <c r="P79" i="2"/>
  <c r="F8" i="16"/>
  <c r="F11" i="16" s="1"/>
  <c r="AD61" i="13"/>
  <c r="AD71" i="13"/>
  <c r="P82" i="2"/>
  <c r="U78" i="2" s="1"/>
  <c r="U67" i="3"/>
  <c r="T32" i="8"/>
  <c r="E71" i="8"/>
  <c r="AD71" i="8" s="1"/>
  <c r="T22" i="9"/>
  <c r="T22" i="10"/>
  <c r="E71" i="11"/>
  <c r="Q22" i="3"/>
  <c r="P68" i="3" s="1"/>
  <c r="U68" i="3" s="1"/>
  <c r="Q40" i="9"/>
  <c r="T40" i="9" s="1"/>
  <c r="AD61" i="9"/>
  <c r="AD61" i="14"/>
  <c r="P81" i="2"/>
  <c r="F10" i="16"/>
  <c r="E71" i="7"/>
  <c r="AD71" i="7" s="1"/>
  <c r="K78" i="2"/>
  <c r="F8" i="2"/>
  <c r="E71" i="12"/>
  <c r="AD71" i="12" s="1"/>
  <c r="T22" i="13"/>
  <c r="T22" i="14"/>
  <c r="K71" i="10"/>
  <c r="K71" i="12"/>
  <c r="K71" i="14"/>
  <c r="K8" i="2"/>
  <c r="Q47" i="10"/>
  <c r="P69" i="10" s="1"/>
  <c r="U69" i="10" s="1"/>
  <c r="U69" i="12"/>
  <c r="U69" i="14"/>
  <c r="AD61" i="10"/>
  <c r="AD71" i="10"/>
  <c r="AD61" i="11"/>
  <c r="AD71" i="11"/>
  <c r="AD61" i="3"/>
  <c r="AD71" i="3"/>
  <c r="Q35" i="9"/>
  <c r="T35" i="9" s="1"/>
  <c r="Q39" i="9"/>
  <c r="T39" i="9" s="1"/>
  <c r="Q43" i="9"/>
  <c r="T43" i="9" s="1"/>
  <c r="P67" i="9"/>
  <c r="U67" i="9" s="1"/>
  <c r="Q33" i="9"/>
  <c r="T33" i="9" s="1"/>
  <c r="Q37" i="9"/>
  <c r="T37" i="9" s="1"/>
  <c r="Q41" i="9"/>
  <c r="T41" i="9" s="1"/>
  <c r="Q45" i="9"/>
  <c r="T45" i="9" s="1"/>
  <c r="Q32" i="13"/>
  <c r="Q36" i="13"/>
  <c r="T36" i="13" s="1"/>
  <c r="Q40" i="13"/>
  <c r="T40" i="13" s="1"/>
  <c r="Q44" i="13"/>
  <c r="T44" i="13" s="1"/>
  <c r="Q33" i="13"/>
  <c r="T33" i="13" s="1"/>
  <c r="Q37" i="13"/>
  <c r="T37" i="13" s="1"/>
  <c r="Q41" i="13"/>
  <c r="T41" i="13" s="1"/>
  <c r="Q45" i="13"/>
  <c r="T45" i="13" s="1"/>
  <c r="Q34" i="13"/>
  <c r="T34" i="13" s="1"/>
  <c r="Q38" i="13"/>
  <c r="T38" i="13" s="1"/>
  <c r="Q42" i="13"/>
  <c r="T42" i="13" s="1"/>
  <c r="Q46" i="13"/>
  <c r="T46" i="13" s="1"/>
  <c r="P67" i="13"/>
  <c r="U67" i="13" s="1"/>
  <c r="Q22" i="14"/>
  <c r="P68" i="14" s="1"/>
  <c r="P8" i="2" s="1"/>
  <c r="T11" i="12"/>
  <c r="Q22" i="12"/>
  <c r="P68" i="12" s="1"/>
  <c r="Q22" i="10"/>
  <c r="P68" i="10" s="1"/>
  <c r="P71" i="10" s="1"/>
  <c r="Q22" i="8"/>
  <c r="P68" i="8" s="1"/>
  <c r="T7" i="8"/>
  <c r="T22" i="8" s="1"/>
  <c r="P67" i="11"/>
  <c r="U67" i="11" s="1"/>
  <c r="T22" i="7"/>
  <c r="Q46" i="8"/>
  <c r="T46" i="8" s="1"/>
  <c r="Q42" i="8"/>
  <c r="T42" i="8" s="1"/>
  <c r="Q38" i="8"/>
  <c r="T38" i="8" s="1"/>
  <c r="Q34" i="8"/>
  <c r="T34" i="8" s="1"/>
  <c r="Q46" i="11"/>
  <c r="T46" i="11" s="1"/>
  <c r="T47" i="11" s="1"/>
  <c r="Q42" i="11"/>
  <c r="T42" i="11" s="1"/>
  <c r="Q38" i="11"/>
  <c r="T38" i="11" s="1"/>
  <c r="Q34" i="11"/>
  <c r="T34" i="11" s="1"/>
  <c r="Q45" i="15"/>
  <c r="T45" i="15" s="1"/>
  <c r="Q41" i="15"/>
  <c r="T41" i="15" s="1"/>
  <c r="Q37" i="15"/>
  <c r="T37" i="15" s="1"/>
  <c r="Q33" i="15"/>
  <c r="T33" i="15" s="1"/>
  <c r="T47" i="15" s="1"/>
  <c r="T22" i="12"/>
  <c r="T22" i="15"/>
  <c r="Q44" i="8"/>
  <c r="T44" i="8" s="1"/>
  <c r="Q40" i="8"/>
  <c r="T40" i="8" s="1"/>
  <c r="Q36" i="8"/>
  <c r="T36" i="8" s="1"/>
  <c r="Q44" i="11"/>
  <c r="T44" i="11" s="1"/>
  <c r="Q40" i="11"/>
  <c r="T40" i="11" s="1"/>
  <c r="Q36" i="11"/>
  <c r="T36" i="11" s="1"/>
  <c r="Q43" i="15"/>
  <c r="T43" i="15" s="1"/>
  <c r="Q39" i="15"/>
  <c r="T39" i="15" s="1"/>
  <c r="U68" i="9"/>
  <c r="U68" i="7"/>
  <c r="U71" i="7" s="1"/>
  <c r="P71" i="7"/>
  <c r="U68" i="11"/>
  <c r="U68" i="13"/>
  <c r="U68" i="15"/>
  <c r="U68" i="10"/>
  <c r="U71" i="10" s="1"/>
  <c r="P71" i="12"/>
  <c r="U68" i="12"/>
  <c r="U71" i="12" s="1"/>
  <c r="U68" i="14"/>
  <c r="U71" i="14" s="1"/>
  <c r="P71" i="3"/>
  <c r="U69" i="3"/>
  <c r="U71" i="3" s="1"/>
  <c r="K8" i="16" l="1"/>
  <c r="S8" i="16" s="1"/>
  <c r="K7" i="16"/>
  <c r="S7" i="16" s="1"/>
  <c r="S11" i="16" s="1"/>
  <c r="K9" i="16"/>
  <c r="S9" i="16" s="1"/>
  <c r="K10" i="16"/>
  <c r="S10" i="16" s="1"/>
  <c r="U82" i="2"/>
  <c r="AB22" i="16"/>
  <c r="K11" i="2"/>
  <c r="U68" i="8"/>
  <c r="Q47" i="13"/>
  <c r="P69" i="13" s="1"/>
  <c r="U69" i="13" s="1"/>
  <c r="U71" i="13" s="1"/>
  <c r="T32" i="13"/>
  <c r="T47" i="13" s="1"/>
  <c r="AD61" i="7"/>
  <c r="U79" i="2"/>
  <c r="AA82" i="2" s="1"/>
  <c r="Q47" i="8"/>
  <c r="P69" i="8" s="1"/>
  <c r="U69" i="8" s="1"/>
  <c r="T47" i="9"/>
  <c r="P71" i="14"/>
  <c r="AB21" i="16"/>
  <c r="F11" i="2"/>
  <c r="T47" i="8"/>
  <c r="Q47" i="15"/>
  <c r="P69" i="15" s="1"/>
  <c r="AD61" i="12"/>
  <c r="Q47" i="9"/>
  <c r="P69" i="9" s="1"/>
  <c r="U80" i="2"/>
  <c r="AE78" i="2"/>
  <c r="K82" i="2"/>
  <c r="U81" i="2"/>
  <c r="Q47" i="11"/>
  <c r="P69" i="11" s="1"/>
  <c r="K11" i="16"/>
  <c r="Q24" i="2" l="1"/>
  <c r="T24" i="2" s="1"/>
  <c r="Q21" i="2"/>
  <c r="Q23" i="2"/>
  <c r="T23" i="2" s="1"/>
  <c r="Q30" i="2"/>
  <c r="T30" i="2" s="1"/>
  <c r="Q25" i="2"/>
  <c r="T25" i="2" s="1"/>
  <c r="Q29" i="2"/>
  <c r="T29" i="2" s="1"/>
  <c r="Q26" i="2"/>
  <c r="T26" i="2" s="1"/>
  <c r="Q28" i="2"/>
  <c r="T28" i="2" s="1"/>
  <c r="Q27" i="2"/>
  <c r="T27" i="2" s="1"/>
  <c r="Q22" i="2"/>
  <c r="T22" i="2" s="1"/>
  <c r="U69" i="11"/>
  <c r="U71" i="11" s="1"/>
  <c r="P71" i="11"/>
  <c r="P71" i="8"/>
  <c r="U69" i="15"/>
  <c r="U71" i="15" s="1"/>
  <c r="P9" i="2"/>
  <c r="P11" i="2" s="1"/>
  <c r="P71" i="15"/>
  <c r="P71" i="13"/>
  <c r="U71" i="8"/>
  <c r="U69" i="9"/>
  <c r="U71" i="9" s="1"/>
  <c r="P71" i="9"/>
  <c r="P27" i="16"/>
  <c r="S27" i="16" s="1"/>
  <c r="P22" i="16"/>
  <c r="S22" i="16" s="1"/>
  <c r="P16" i="16"/>
  <c r="S16" i="16" s="1"/>
  <c r="S18" i="16" s="1"/>
  <c r="P17" i="16"/>
  <c r="S17" i="16" s="1"/>
  <c r="T21" i="2" l="1"/>
  <c r="T31" i="2" s="1"/>
  <c r="Q31" i="2"/>
</calcChain>
</file>

<file path=xl/comments1.xml><?xml version="1.0" encoding="utf-8"?>
<comments xmlns="http://schemas.openxmlformats.org/spreadsheetml/2006/main">
  <authors>
    <author>miyazaki_y</author>
  </authors>
  <commentList>
    <comment ref="F7" authorId="0">
      <text>
        <r>
          <rPr>
            <b/>
            <sz val="9"/>
            <color indexed="81"/>
            <rFont val="ＭＳ Ｐゴシック"/>
            <family val="3"/>
            <charset val="128"/>
          </rPr>
          <t>シート様式２-３（２）~４(申請者～１０)
４　収支予算書
Ⅱ支出関係
表の該当部分の和</t>
        </r>
      </text>
    </comment>
    <comment ref="J18" authorId="0">
      <text>
        <r>
          <rPr>
            <b/>
            <sz val="9"/>
            <color indexed="81"/>
            <rFont val="ＭＳ Ｐゴシック"/>
            <family val="3"/>
            <charset val="128"/>
          </rPr>
          <t>プルダウンで選択</t>
        </r>
      </text>
    </comment>
    <comment ref="T18" authorId="0">
      <text>
        <r>
          <rPr>
            <b/>
            <sz val="9"/>
            <color indexed="81"/>
            <rFont val="ＭＳ Ｐゴシック"/>
            <family val="3"/>
            <charset val="128"/>
          </rPr>
          <t>色の使い分けについて
ピンク：入力が必須、または必要に応じて入力する箇所
青：参考等のため作成。申請書には入力する必要のないもの</t>
        </r>
      </text>
    </comment>
    <comment ref="AE78" authorId="0">
      <text>
        <r>
          <rPr>
            <b/>
            <sz val="9"/>
            <color indexed="81"/>
            <rFont val="ＭＳ Ｐゴシック"/>
            <family val="3"/>
            <charset val="128"/>
          </rPr>
          <t xml:space="preserve">被災中小企業の入居事業者数が50％未満でエラー表示
</t>
        </r>
      </text>
    </comment>
    <comment ref="AD82" authorId="0">
      <text>
        <r>
          <rPr>
            <b/>
            <sz val="9"/>
            <color indexed="81"/>
            <rFont val="ＭＳ Ｐゴシック"/>
            <family val="3"/>
            <charset val="128"/>
          </rPr>
          <t>補助率は、各区分の補助率に、各区分の店舗面積割合を乗じて算出する</t>
        </r>
      </text>
    </comment>
  </commentList>
</comments>
</file>

<file path=xl/comments10.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
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11.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
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2.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3.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4.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5.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 ref="AD58" authorId="0">
      <text>
        <r>
          <rPr>
            <b/>
            <sz val="9"/>
            <color indexed="81"/>
            <rFont val="ＭＳ Ｐゴシック"/>
            <family val="3"/>
            <charset val="128"/>
          </rPr>
          <t>自己資金と内訳の額が一致しない場合エラー表示</t>
        </r>
      </text>
    </comment>
  </commentList>
</comments>
</file>

<file path=xl/comments6.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7.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8.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comments9.xml><?xml version="1.0" encoding="utf-8"?>
<comments xmlns="http://schemas.openxmlformats.org/spreadsheetml/2006/main">
  <authors>
    <author>miyazaki_y</author>
  </authors>
  <commentList>
    <comment ref="Z5" authorId="0">
      <text>
        <r>
          <rPr>
            <b/>
            <sz val="9"/>
            <color indexed="81"/>
            <rFont val="ＭＳ Ｐゴシック"/>
            <family val="3"/>
            <charset val="128"/>
          </rPr>
          <t>区分をプルダウンで選んでください。区分の応じて補助率を自動計算。
申請者はシート様式２-２（１）~３（１）　AA83セルの補助率、被災中小企業は3/4、その他は補助率０。</t>
        </r>
      </text>
    </comment>
    <comment ref="Z32" authorId="0">
      <text>
        <r>
          <rPr>
            <b/>
            <sz val="9"/>
            <color indexed="81"/>
            <rFont val="ＭＳ Ｐゴシック"/>
            <family val="3"/>
            <charset val="128"/>
          </rPr>
          <t>こちらの区分については、Z7セルで選んだものが自動的に反映されます。</t>
        </r>
      </text>
    </comment>
  </commentList>
</comments>
</file>

<file path=xl/sharedStrings.xml><?xml version="1.0" encoding="utf-8"?>
<sst xmlns="http://schemas.openxmlformats.org/spreadsheetml/2006/main" count="1734" uniqueCount="163">
  <si>
    <t>円</t>
    <rPh sb="0" eb="1">
      <t>エン</t>
    </rPh>
    <phoneticPr fontId="1"/>
  </si>
  <si>
    <t>補助対象経費</t>
    <phoneticPr fontId="1"/>
  </si>
  <si>
    <t>補助金交付申請額</t>
    <phoneticPr fontId="1"/>
  </si>
  <si>
    <t>施設整備費</t>
    <phoneticPr fontId="1"/>
  </si>
  <si>
    <t>調査設計・企画費</t>
    <phoneticPr fontId="1"/>
  </si>
  <si>
    <t>設備費</t>
    <phoneticPr fontId="1"/>
  </si>
  <si>
    <t>合計</t>
    <phoneticPr fontId="1"/>
  </si>
  <si>
    <t>区分</t>
    <phoneticPr fontId="1"/>
  </si>
  <si>
    <t>店舗面積</t>
    <phoneticPr fontId="1"/>
  </si>
  <si>
    <t>㎡</t>
    <phoneticPr fontId="1"/>
  </si>
  <si>
    <t>内訳</t>
    <phoneticPr fontId="1"/>
  </si>
  <si>
    <t>補助金</t>
    <phoneticPr fontId="1"/>
  </si>
  <si>
    <t>自己資金</t>
    <phoneticPr fontId="1"/>
  </si>
  <si>
    <t>備考</t>
    <phoneticPr fontId="1"/>
  </si>
  <si>
    <t>※１．区分（被災中小企業、中小企業、その他）</t>
    <phoneticPr fontId="1"/>
  </si>
  <si>
    <t>※２．被災中小企業のみ記載してください。</t>
    <phoneticPr fontId="1"/>
  </si>
  <si>
    <t>※３．事業の用に供する設備がある場合は○、ない場合は×を記載してください。（被災中小企業のみ）</t>
    <phoneticPr fontId="1"/>
  </si>
  <si>
    <t xml:space="preserve">店舗面積割合 
（％）
</t>
    <phoneticPr fontId="1"/>
  </si>
  <si>
    <t>被災中小企業</t>
    <phoneticPr fontId="1"/>
  </si>
  <si>
    <t>中小企業</t>
    <phoneticPr fontId="1"/>
  </si>
  <si>
    <t>その他</t>
    <phoneticPr fontId="1"/>
  </si>
  <si>
    <t>※以下の要件を満たすことが必要です。</t>
    <phoneticPr fontId="1"/>
  </si>
  <si>
    <t>1)大企業が入居する店舗面積割合が１／２未満であること。</t>
    <phoneticPr fontId="1"/>
  </si>
  <si>
    <t>2)入居事業者のうち、被災中小企業者の数が１／２以上であること。</t>
    <phoneticPr fontId="1"/>
  </si>
  <si>
    <t>上記２要件が満たされない場合は、以下の要件を満たしていることがわかる資料を添付すること。</t>
    <phoneticPr fontId="1"/>
  </si>
  <si>
    <t>3)事業実施主体等が入居テナントの公募、又は被災中小企業者の入居意向調査を行っていること。</t>
    <phoneticPr fontId="1"/>
  </si>
  <si>
    <t>4)まちなか再生計画の策定もしくは、商業施設のテナント構成等の検討にあたって、被災事業者</t>
    <phoneticPr fontId="1"/>
  </si>
  <si>
    <t>　 の代表者もしくは、被災事業者が協議に参加していること。</t>
    <phoneticPr fontId="1"/>
  </si>
  <si>
    <t>※割合については、小数点第３位を切り捨ててください。</t>
    <phoneticPr fontId="1"/>
  </si>
  <si>
    <t>名称</t>
    <phoneticPr fontId="1"/>
  </si>
  <si>
    <t>規格・型式</t>
    <phoneticPr fontId="1"/>
  </si>
  <si>
    <t>【添付書類】①見積書　②設備の配置図</t>
    <phoneticPr fontId="1"/>
  </si>
  <si>
    <t>【補助金申請者が複数いる場合には、以下の表をコピーし、全ての申請者ごとに記載のこと。】</t>
    <phoneticPr fontId="1"/>
  </si>
  <si>
    <t>Ⅰ  収入関係</t>
    <phoneticPr fontId="1"/>
  </si>
  <si>
    <t>区　　分</t>
    <phoneticPr fontId="1"/>
  </si>
  <si>
    <t>金   　額</t>
    <phoneticPr fontId="1"/>
  </si>
  <si>
    <t>調　達　先</t>
    <phoneticPr fontId="1"/>
  </si>
  <si>
    <t>備　    考</t>
    <phoneticPr fontId="1"/>
  </si>
  <si>
    <t>（単位：円）</t>
    <phoneticPr fontId="1"/>
  </si>
  <si>
    <t>補 助 金</t>
    <phoneticPr fontId="1"/>
  </si>
  <si>
    <t>合　　計</t>
    <phoneticPr fontId="1"/>
  </si>
  <si>
    <t>Ⅱ　支出関係</t>
    <phoneticPr fontId="1"/>
  </si>
  <si>
    <t>自己負担額</t>
    <phoneticPr fontId="1"/>
  </si>
  <si>
    <t xml:space="preserve">調査設計・
企画費
</t>
    <phoneticPr fontId="1"/>
  </si>
  <si>
    <t>合　　　計</t>
    <phoneticPr fontId="1"/>
  </si>
  <si>
    <t>補助事業に
要する経費</t>
    <phoneticPr fontId="1"/>
  </si>
  <si>
    <t>合計</t>
    <rPh sb="0" eb="2">
      <t>ゴウケイ</t>
    </rPh>
    <phoneticPr fontId="1"/>
  </si>
  <si>
    <t>％</t>
    <phoneticPr fontId="1"/>
  </si>
  <si>
    <t>㎡</t>
    <phoneticPr fontId="1"/>
  </si>
  <si>
    <t>被災中小企業</t>
    <rPh sb="0" eb="2">
      <t>ヒサイ</t>
    </rPh>
    <rPh sb="2" eb="6">
      <t>チュウショウキギョウ</t>
    </rPh>
    <phoneticPr fontId="1"/>
  </si>
  <si>
    <t>中小企業</t>
    <rPh sb="0" eb="2">
      <t>チュウショウ</t>
    </rPh>
    <rPh sb="2" eb="4">
      <t>キギョウ</t>
    </rPh>
    <phoneticPr fontId="1"/>
  </si>
  <si>
    <t>その他</t>
    <rPh sb="2" eb="3">
      <t>ホカ</t>
    </rPh>
    <phoneticPr fontId="1"/>
  </si>
  <si>
    <t xml:space="preserve">入居事業者数 </t>
    <phoneticPr fontId="1"/>
  </si>
  <si>
    <t>入居者事業者数
割合 （％）</t>
    <phoneticPr fontId="1"/>
  </si>
  <si>
    <t>　　　　　　経費の区分
経費の内訳</t>
    <phoneticPr fontId="1"/>
  </si>
  <si>
    <t>３　整備の内容</t>
    <phoneticPr fontId="1"/>
  </si>
  <si>
    <t>（１）施設</t>
    <phoneticPr fontId="1"/>
  </si>
  <si>
    <t>面　積</t>
    <phoneticPr fontId="1"/>
  </si>
  <si>
    <t>施設名</t>
    <phoneticPr fontId="1"/>
  </si>
  <si>
    <t>内訳</t>
    <phoneticPr fontId="1"/>
  </si>
  <si>
    <t>敷地面積</t>
    <phoneticPr fontId="1"/>
  </si>
  <si>
    <t>土地の所有形態</t>
    <phoneticPr fontId="1"/>
  </si>
  <si>
    <t>延床面積</t>
    <phoneticPr fontId="1"/>
  </si>
  <si>
    <t>建築面積</t>
    <phoneticPr fontId="1"/>
  </si>
  <si>
    <t>【添付書類】①位置図　②基本設計書(基本構造図等)又は実施設計書（施設の配置図、平面図、立面図等）　</t>
    <phoneticPr fontId="1"/>
  </si>
  <si>
    <t>建築工事費見積書又は取得費・改修費見積書　④事業運営主体の資金計画書、収支計画書</t>
    <phoneticPr fontId="1"/>
  </si>
  <si>
    <t>⑤入居店舗計画（入居者の合意状況を含む。）⑥その他必要な書類</t>
    <phoneticPr fontId="1"/>
  </si>
  <si>
    <t>Ｎｏ</t>
    <phoneticPr fontId="1"/>
  </si>
  <si>
    <t>事業者名</t>
    <phoneticPr fontId="1"/>
  </si>
  <si>
    <t>事業内容</t>
    <phoneticPr fontId="1"/>
  </si>
  <si>
    <t>区分※1</t>
    <phoneticPr fontId="1"/>
  </si>
  <si>
    <t>事業の用に供する設備の有無 ※3</t>
    <phoneticPr fontId="1"/>
  </si>
  <si>
    <t>被災前の
店舗面積</t>
    <phoneticPr fontId="1"/>
  </si>
  <si>
    <t>店舗
面積</t>
    <phoneticPr fontId="1"/>
  </si>
  <si>
    <t>合計</t>
    <phoneticPr fontId="1"/>
  </si>
  <si>
    <t>共用部分</t>
    <phoneticPr fontId="1"/>
  </si>
  <si>
    <t>補助事業に
要する経費
(a)</t>
    <phoneticPr fontId="1"/>
  </si>
  <si>
    <t>補助対象
経　　費
(b)</t>
    <phoneticPr fontId="1"/>
  </si>
  <si>
    <t>補 助 金
申 請 額
(b)×補助率</t>
    <phoneticPr fontId="1"/>
  </si>
  <si>
    <t>入居事業者</t>
    <phoneticPr fontId="1"/>
  </si>
  <si>
    <t>【添付書類】銀行等融資の協議状況がわかる書類（銀行等融資を受ける場合）</t>
    <phoneticPr fontId="1"/>
  </si>
  <si>
    <t>入居事業者割合</t>
    <rPh sb="2" eb="5">
      <t>ジギョウシャ</t>
    </rPh>
    <phoneticPr fontId="1"/>
  </si>
  <si>
    <t>補助対象外</t>
    <rPh sb="0" eb="2">
      <t>ホジョ</t>
    </rPh>
    <rPh sb="2" eb="5">
      <t>タイショウガイ</t>
    </rPh>
    <phoneticPr fontId="1"/>
  </si>
  <si>
    <t>(様式第２）</t>
    <rPh sb="1" eb="3">
      <t>ヨウシキ</t>
    </rPh>
    <rPh sb="3" eb="4">
      <t>ダイ</t>
    </rPh>
    <phoneticPr fontId="1"/>
  </si>
  <si>
    <t>（２）補助事業に要する経費、補助対象経費及び補助金の配分額</t>
    <phoneticPr fontId="1"/>
  </si>
  <si>
    <t>【添付書類】①補助金額の算出基礎</t>
    <phoneticPr fontId="1"/>
  </si>
  <si>
    <t>【添付書類】①テナント配置図　②罹災証明等被災状況がわかるもの（被災中小企業のみ）</t>
    <phoneticPr fontId="1"/>
  </si>
  <si>
    <t>者</t>
    <rPh sb="0" eb="1">
      <t>シャ</t>
    </rPh>
    <phoneticPr fontId="1"/>
  </si>
  <si>
    <t>1.事業社名</t>
    <rPh sb="2" eb="4">
      <t>ジギョウ</t>
    </rPh>
    <rPh sb="4" eb="6">
      <t>シャメイ</t>
    </rPh>
    <phoneticPr fontId="1"/>
  </si>
  <si>
    <t>４　収支予算書</t>
    <phoneticPr fontId="1"/>
  </si>
  <si>
    <t>補助率</t>
    <rPh sb="0" eb="3">
      <t>ホジョリツ</t>
    </rPh>
    <phoneticPr fontId="1"/>
  </si>
  <si>
    <t>％</t>
    <phoneticPr fontId="1"/>
  </si>
  <si>
    <t>区分</t>
    <rPh sb="0" eb="2">
      <t>クブン</t>
    </rPh>
    <phoneticPr fontId="1"/>
  </si>
  <si>
    <t>2.事業社名</t>
    <rPh sb="2" eb="4">
      <t>ジギョウ</t>
    </rPh>
    <rPh sb="4" eb="6">
      <t>シャメイ</t>
    </rPh>
    <phoneticPr fontId="1"/>
  </si>
  <si>
    <t>3.事業社名</t>
    <rPh sb="2" eb="4">
      <t>ジギョウ</t>
    </rPh>
    <rPh sb="4" eb="6">
      <t>シャメイ</t>
    </rPh>
    <phoneticPr fontId="1"/>
  </si>
  <si>
    <t>4.事業社名</t>
    <rPh sb="2" eb="4">
      <t>ジギョウ</t>
    </rPh>
    <rPh sb="4" eb="6">
      <t>シャメイ</t>
    </rPh>
    <phoneticPr fontId="1"/>
  </si>
  <si>
    <t>5.事業社名</t>
    <rPh sb="2" eb="4">
      <t>ジギョウ</t>
    </rPh>
    <rPh sb="4" eb="6">
      <t>シャメイ</t>
    </rPh>
    <phoneticPr fontId="1"/>
  </si>
  <si>
    <t>6.事業社名</t>
    <rPh sb="2" eb="4">
      <t>ジギョウ</t>
    </rPh>
    <rPh sb="4" eb="6">
      <t>シャメイ</t>
    </rPh>
    <phoneticPr fontId="1"/>
  </si>
  <si>
    <t>7.事業社名</t>
    <rPh sb="2" eb="4">
      <t>ジギョウ</t>
    </rPh>
    <rPh sb="4" eb="6">
      <t>シャメイ</t>
    </rPh>
    <phoneticPr fontId="1"/>
  </si>
  <si>
    <t>8.事業社名</t>
    <rPh sb="2" eb="4">
      <t>ジギョウ</t>
    </rPh>
    <rPh sb="4" eb="6">
      <t>シャメイ</t>
    </rPh>
    <phoneticPr fontId="1"/>
  </si>
  <si>
    <t>9.事業社名</t>
    <rPh sb="2" eb="4">
      <t>ジギョウ</t>
    </rPh>
    <rPh sb="4" eb="6">
      <t>シャメイ</t>
    </rPh>
    <phoneticPr fontId="1"/>
  </si>
  <si>
    <t>10.事業社名</t>
    <rPh sb="3" eb="5">
      <t>ジギョウ</t>
    </rPh>
    <rPh sb="5" eb="7">
      <t>シャメイ</t>
    </rPh>
    <phoneticPr fontId="1"/>
  </si>
  <si>
    <t>規模等 
例：鉄骨２階建
駐車台数20台</t>
    <phoneticPr fontId="1"/>
  </si>
  <si>
    <t>補助金額の算出基礎</t>
    <phoneticPr fontId="1"/>
  </si>
  <si>
    <t>８．同上の金額の算出基礎</t>
    <phoneticPr fontId="1"/>
  </si>
  <si>
    <t>（補助割合の算出）</t>
    <phoneticPr fontId="1"/>
  </si>
  <si>
    <t>区分</t>
    <phoneticPr fontId="1"/>
  </si>
  <si>
    <t>店舗面積</t>
    <phoneticPr fontId="1"/>
  </si>
  <si>
    <t>店舗面積割合(Ａ)</t>
    <phoneticPr fontId="1"/>
  </si>
  <si>
    <t>補助率(Ｂ)</t>
    <phoneticPr fontId="1"/>
  </si>
  <si>
    <t>係数
（Ａ×Ｂ ）
＝（Ｄ）</t>
    <phoneticPr fontId="1"/>
  </si>
  <si>
    <t>被災中小分</t>
    <phoneticPr fontId="1"/>
  </si>
  <si>
    <t>３／４</t>
    <phoneticPr fontId="1"/>
  </si>
  <si>
    <t>中小分</t>
    <phoneticPr fontId="1"/>
  </si>
  <si>
    <t>２／３</t>
    <phoneticPr fontId="1"/>
  </si>
  <si>
    <t>その他分</t>
    <phoneticPr fontId="1"/>
  </si>
  <si>
    <t>１／２</t>
    <phoneticPr fontId="1"/>
  </si>
  <si>
    <t>補助対象外</t>
    <phoneticPr fontId="1"/>
  </si>
  <si>
    <t>０</t>
    <phoneticPr fontId="1"/>
  </si>
  <si>
    <t xml:space="preserve">合計 </t>
    <phoneticPr fontId="1"/>
  </si>
  <si>
    <t>※係数については、小数点第３位を切り捨ててください。</t>
  </si>
  <si>
    <t>（施設整備費）</t>
    <phoneticPr fontId="1"/>
  </si>
  <si>
    <t>補助事業に
要する経費</t>
    <phoneticPr fontId="1"/>
  </si>
  <si>
    <t>補助対象経費（Ｃ）</t>
    <phoneticPr fontId="1"/>
  </si>
  <si>
    <t>係数（Ｄ）</t>
    <phoneticPr fontId="1"/>
  </si>
  <si>
    <t>補助金交付
申請額
（Ｃ×Ｄ）</t>
    <phoneticPr fontId="1"/>
  </si>
  <si>
    <t>商業施設</t>
    <phoneticPr fontId="1"/>
  </si>
  <si>
    <t>付帯施設</t>
    <phoneticPr fontId="1"/>
  </si>
  <si>
    <t>（調査設計・企画費）</t>
    <phoneticPr fontId="1"/>
  </si>
  <si>
    <t>（設備費）</t>
    <phoneticPr fontId="1"/>
  </si>
  <si>
    <t>（１）商業施設設置主体者</t>
    <phoneticPr fontId="1"/>
  </si>
  <si>
    <t>（２）入居事業者（被災中小企業に限る）</t>
    <phoneticPr fontId="1"/>
  </si>
  <si>
    <t>補助対象経費(Ｃ)</t>
    <phoneticPr fontId="1"/>
  </si>
  <si>
    <t>補助率
(Ｅ)</t>
    <phoneticPr fontId="1"/>
  </si>
  <si>
    <t>補助金交付
申請額
（Ｃ×Ｅ）</t>
    <phoneticPr fontId="1"/>
  </si>
  <si>
    <r>
      <t>（注１）</t>
    </r>
    <r>
      <rPr>
        <u/>
        <sz val="10"/>
        <color theme="1"/>
        <rFont val="ＭＳ 明朝"/>
        <family val="1"/>
        <charset val="128"/>
      </rPr>
      <t>「補助事業に要する経費」</t>
    </r>
    <r>
      <rPr>
        <sz val="10"/>
        <color theme="1"/>
        <rFont val="ＭＳ 明朝"/>
        <family val="1"/>
        <charset val="128"/>
      </rPr>
      <t>とは、当該事業を遂行するために必要な経費を意味します。</t>
    </r>
  </si>
  <si>
    <t>（注２）「補助対象経費」には、「補助事業に要する経費」のうちで補助対象となる経費について、</t>
    <phoneticPr fontId="1"/>
  </si>
  <si>
    <t>消費税及び地方消費税相当額を差し引いた金額を記入してください。</t>
    <phoneticPr fontId="1"/>
  </si>
  <si>
    <t>（注３）「補助金交付申請額」は、「補助対象経費」のうちで補助金の交付を希望する額で、</t>
    <phoneticPr fontId="1"/>
  </si>
  <si>
    <t>その限度は、「補助対象経費」に補助率を乗じた額（１円未満は切捨て）をいいます。</t>
    <phoneticPr fontId="1"/>
  </si>
  <si>
    <t>（注４）複数の事業者が補助金の交付を希望する場合は、</t>
    <phoneticPr fontId="1"/>
  </si>
  <si>
    <t>「申請者」に補助金の交付を希望する全ての申請者に関する事項を記入してください。</t>
    <phoneticPr fontId="1"/>
  </si>
  <si>
    <t>２　補助事業の全体概要</t>
    <phoneticPr fontId="1"/>
  </si>
  <si>
    <t>（３）設備</t>
    <phoneticPr fontId="1"/>
  </si>
  <si>
    <t xml:space="preserve">（２）調査設計・企画費 </t>
    <phoneticPr fontId="1"/>
  </si>
  <si>
    <t>【補助金申請者が複数いる場合には、以下の表をコピーし、全ての申請者ごとに記載のこと。】</t>
    <phoneticPr fontId="1"/>
  </si>
  <si>
    <t>【添付書類】経費の根拠となる資料（見積書等）</t>
    <phoneticPr fontId="1"/>
  </si>
  <si>
    <t>【添付書類】経費の根拠となる資料（見積書等）</t>
    <phoneticPr fontId="1"/>
  </si>
  <si>
    <t>（３）設備</t>
    <phoneticPr fontId="1"/>
  </si>
  <si>
    <t>【補助金申請者が複数いる場合には、以下の表をコピーし、全ての申請者ごとに記載のこと。】</t>
    <phoneticPr fontId="1"/>
  </si>
  <si>
    <t>借入金</t>
    <phoneticPr fontId="1"/>
  </si>
  <si>
    <t xml:space="preserve">（２）調査設計・企画費 </t>
    <phoneticPr fontId="1"/>
  </si>
  <si>
    <t>【補助金申請者が複数いる場合には、以下の表をコピーし、全ての申請者ごとに記載のこと。】</t>
    <phoneticPr fontId="1"/>
  </si>
  <si>
    <t>【添付書類】経費の根拠となる資料（見積書等）</t>
    <phoneticPr fontId="1"/>
  </si>
  <si>
    <t>【添付書類】①見積書　②設備の配置図</t>
    <phoneticPr fontId="1"/>
  </si>
  <si>
    <t>４　収支予算書</t>
    <phoneticPr fontId="1"/>
  </si>
  <si>
    <t>Ⅰ  収入関係</t>
    <phoneticPr fontId="1"/>
  </si>
  <si>
    <t>【添付書類】銀行等融資の協議状況がわかる書類（銀行等融資を受ける場合）</t>
    <phoneticPr fontId="1"/>
  </si>
  <si>
    <t>Ⅱ　支出関係</t>
    <phoneticPr fontId="1"/>
  </si>
  <si>
    <t>Ⅱ　支出関係</t>
    <phoneticPr fontId="1"/>
  </si>
  <si>
    <t>【添付書類】①見積書　②設備の配置図</t>
    <phoneticPr fontId="1"/>
  </si>
  <si>
    <t>Ⅰ  収入関係</t>
    <phoneticPr fontId="1"/>
  </si>
  <si>
    <r>
      <t xml:space="preserve">被災状況 ※2
</t>
    </r>
    <r>
      <rPr>
        <sz val="10.5"/>
        <color theme="1"/>
        <rFont val="ＭＳ 明朝"/>
        <family val="1"/>
        <charset val="128"/>
      </rPr>
      <t>例：全壊、半壊</t>
    </r>
    <r>
      <rPr>
        <sz val="11"/>
        <color theme="1"/>
        <rFont val="ＭＳ 明朝"/>
        <family val="1"/>
        <charset val="128"/>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</si>
</sst>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Red]\(#,##0\)"/>
    <numFmt numFmtId="177" formatCode="0.00_);[Red]\(0.00\)"/>
    <numFmt numFmtId="178" formatCode="#,##0_ ;[Red]\-#,##0\ "/>
    <numFmt numFmtId="179" formatCode="#,##0.00_);[Red]\(#,##0.00\)"/>
  </numFmts>
  <fonts count="14"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b/>
      <sz val="11"/>
      <color rgb="FFFF0000"/>
      <name val="ＭＳ Ｐゴシック"/>
      <family val="3"/>
      <charset val="128"/>
      <scheme val="minor"/>
    </font>
    <font>
      <sz val="11"/>
      <color theme="1"/>
      <name val="ＭＳ Ｐゴシック"/>
      <family val="2"/>
      <charset val="128"/>
      <scheme val="minor"/>
    </font>
    <font>
      <sz val="11"/>
      <color theme="1"/>
      <name val="ＭＳ 明朝"/>
      <family val="1"/>
      <charset val="128"/>
    </font>
    <font>
      <sz val="8"/>
      <color theme="1"/>
      <name val="ＭＳ 明朝"/>
      <family val="1"/>
      <charset val="128"/>
    </font>
    <font>
      <b/>
      <sz val="9"/>
      <color indexed="81"/>
      <name val="ＭＳ Ｐゴシック"/>
      <family val="3"/>
      <charset val="128"/>
    </font>
    <font>
      <b/>
      <sz val="11"/>
      <color theme="1"/>
      <name val="ＭＳ 明朝"/>
      <family val="1"/>
      <charset val="128"/>
    </font>
    <font>
      <sz val="10"/>
      <color theme="1"/>
      <name val="ＭＳ 明朝"/>
      <family val="1"/>
      <charset val="128"/>
    </font>
    <font>
      <u/>
      <sz val="10"/>
      <color theme="1"/>
      <name val="ＭＳ 明朝"/>
      <family val="1"/>
      <charset val="128"/>
    </font>
    <font>
      <b/>
      <sz val="11"/>
      <color rgb="FFFF0000"/>
      <name val="ＭＳ 明朝"/>
      <family val="1"/>
      <charset val="128"/>
    </font>
    <font>
      <sz val="11"/>
      <color theme="1"/>
      <name val="ＭＳ Ｐゴシック"/>
      <family val="3"/>
      <charset val="128"/>
    </font>
    <font>
      <b/>
      <sz val="11"/>
      <color indexed="10"/>
      <name val="ＭＳ Ｐゴシック"/>
      <family val="3"/>
      <charset val="128"/>
      <scheme val="minor"/>
    </font>
  </fonts>
  <fills count="5">
    <fill>
      <patternFill patternType="none"/>
    </fill>
    <fill>
      <patternFill patternType="gray125"/>
    </fill>
    <fill>
      <patternFill patternType="solid">
        <fgColor theme="8" tint="0.39997558519241921"/>
        <bgColor indexed="64"/>
      </patternFill>
    </fill>
    <fill>
      <patternFill patternType="solid">
        <fgColor theme="9" tint="0.79998168889431442"/>
        <bgColor indexed="64"/>
      </patternFill>
    </fill>
    <fill>
      <patternFill patternType="solid">
        <fgColor theme="8"/>
        <bgColor indexed="64"/>
      </patternFill>
    </fill>
  </fills>
  <borders count="6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double">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hair">
        <color auto="1"/>
      </top>
      <bottom style="double">
        <color auto="1"/>
      </bottom>
      <diagonal/>
    </border>
    <border>
      <left/>
      <right/>
      <top style="hair">
        <color auto="1"/>
      </top>
      <bottom style="double">
        <color auto="1"/>
      </bottom>
      <diagonal/>
    </border>
    <border>
      <left/>
      <right style="thin">
        <color auto="1"/>
      </right>
      <top style="hair">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style="hair">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indexed="64"/>
      </top>
      <bottom style="double">
        <color indexed="64"/>
      </bottom>
      <diagonal/>
    </border>
    <border diagonalUp="1">
      <left style="thin">
        <color auto="1"/>
      </left>
      <right style="thin">
        <color auto="1"/>
      </right>
      <top/>
      <bottom style="thin">
        <color auto="1"/>
      </bottom>
      <diagonal style="thin">
        <color auto="1"/>
      </diagonal>
    </border>
    <border diagonalUp="1">
      <left style="thin">
        <color auto="1"/>
      </left>
      <right style="thin">
        <color auto="1"/>
      </right>
      <top style="thin">
        <color indexed="64"/>
      </top>
      <bottom style="double">
        <color indexed="64"/>
      </bottom>
      <diagonal style="thin">
        <color auto="1"/>
      </diagonal>
    </border>
    <border diagonalUp="1">
      <left style="thin">
        <color auto="1"/>
      </left>
      <right style="thin">
        <color auto="1"/>
      </right>
      <top style="thin">
        <color auto="1"/>
      </top>
      <bottom style="thin">
        <color auto="1"/>
      </bottom>
      <diagonal style="thin">
        <color auto="1"/>
      </diagonal>
    </border>
    <border>
      <left style="hair">
        <color auto="1"/>
      </left>
      <right/>
      <top/>
      <bottom style="thin">
        <color auto="1"/>
      </bottom>
      <diagonal/>
    </border>
    <border>
      <left style="thin">
        <color auto="1"/>
      </left>
      <right/>
      <top style="thin">
        <color indexed="64"/>
      </top>
      <bottom style="double">
        <color indexed="64"/>
      </bottom>
      <diagonal/>
    </border>
    <border>
      <left/>
      <right/>
      <top style="thin">
        <color indexed="64"/>
      </top>
      <bottom style="double">
        <color indexed="64"/>
      </bottom>
      <diagonal/>
    </border>
    <border>
      <left/>
      <right style="thin">
        <color auto="1"/>
      </right>
      <top style="thin">
        <color indexed="64"/>
      </top>
      <bottom style="double">
        <color indexed="64"/>
      </bottom>
      <diagonal/>
    </border>
    <border diagonalUp="1">
      <left style="thin">
        <color auto="1"/>
      </left>
      <right/>
      <top style="thin">
        <color auto="1"/>
      </top>
      <bottom style="double">
        <color indexed="64"/>
      </bottom>
      <diagonal style="thin">
        <color auto="1"/>
      </diagonal>
    </border>
    <border diagonalUp="1">
      <left/>
      <right/>
      <top style="thin">
        <color auto="1"/>
      </top>
      <bottom style="double">
        <color indexed="64"/>
      </bottom>
      <diagonal style="thin">
        <color auto="1"/>
      </diagonal>
    </border>
    <border diagonalUp="1">
      <left/>
      <right style="thin">
        <color auto="1"/>
      </right>
      <top style="thin">
        <color auto="1"/>
      </top>
      <bottom style="double">
        <color indexed="64"/>
      </bottom>
      <diagonal style="thin">
        <color auto="1"/>
      </diagonal>
    </border>
    <border>
      <left/>
      <right style="hair">
        <color auto="1"/>
      </right>
      <top style="thin">
        <color auto="1"/>
      </top>
      <bottom/>
      <diagonal/>
    </border>
    <border>
      <left style="hair">
        <color auto="1"/>
      </left>
      <right/>
      <top style="thin">
        <color auto="1"/>
      </top>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thin">
        <color auto="1"/>
      </right>
      <top/>
      <bottom style="double">
        <color auto="1"/>
      </bottom>
      <diagonal/>
    </border>
    <border diagonalUp="1">
      <left style="thin">
        <color auto="1"/>
      </left>
      <right/>
      <top style="double">
        <color auto="1"/>
      </top>
      <bottom style="thin">
        <color auto="1"/>
      </bottom>
      <diagonal style="thin">
        <color auto="1"/>
      </diagonal>
    </border>
    <border diagonalUp="1">
      <left/>
      <right/>
      <top style="double">
        <color auto="1"/>
      </top>
      <bottom style="thin">
        <color auto="1"/>
      </bottom>
      <diagonal style="thin">
        <color auto="1"/>
      </diagonal>
    </border>
    <border diagonalUp="1">
      <left/>
      <right style="thin">
        <color auto="1"/>
      </right>
      <top style="double">
        <color auto="1"/>
      </top>
      <bottom style="thin">
        <color auto="1"/>
      </bottom>
      <diagonal style="thin">
        <color auto="1"/>
      </diagonal>
    </border>
    <border>
      <left style="thin">
        <color auto="1"/>
      </left>
      <right style="thin">
        <color auto="1"/>
      </right>
      <top style="thin">
        <color auto="1"/>
      </top>
      <bottom/>
      <diagonal/>
    </border>
    <border>
      <left/>
      <right style="thin">
        <color auto="1"/>
      </right>
      <top/>
      <bottom style="hair">
        <color auto="1"/>
      </bottom>
      <diagonal/>
    </border>
    <border>
      <left style="thin">
        <color auto="1"/>
      </left>
      <right style="thin">
        <color auto="1"/>
      </right>
      <top/>
      <bottom style="double">
        <color auto="1"/>
      </bottom>
      <diagonal/>
    </border>
    <border>
      <left style="thin">
        <color auto="1"/>
      </left>
      <right/>
      <top/>
      <bottom style="double">
        <color auto="1"/>
      </bottom>
      <diagonal/>
    </border>
    <border>
      <left/>
      <right/>
      <top/>
      <bottom style="double">
        <color auto="1"/>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350">
    <xf numFmtId="0" fontId="0" fillId="0" borderId="0" xfId="0">
      <alignment vertical="center"/>
    </xf>
    <xf numFmtId="0" fontId="0" fillId="0" borderId="0" xfId="0" applyAlignment="1">
      <alignment horizontal="center" vertical="center"/>
    </xf>
    <xf numFmtId="0" fontId="0" fillId="0" borderId="0" xfId="0" applyAlignment="1">
      <alignment vertical="center"/>
    </xf>
    <xf numFmtId="0" fontId="0" fillId="0" borderId="4" xfId="0" applyBorder="1" applyAlignment="1">
      <alignment vertical="center"/>
    </xf>
    <xf numFmtId="0" fontId="0" fillId="0" borderId="22" xfId="0" applyBorder="1" applyAlignment="1">
      <alignment vertical="center"/>
    </xf>
    <xf numFmtId="0" fontId="0" fillId="0" borderId="30" xfId="0" applyBorder="1" applyAlignment="1">
      <alignment vertical="center"/>
    </xf>
    <xf numFmtId="0" fontId="0" fillId="0" borderId="31" xfId="0" applyBorder="1" applyAlignment="1">
      <alignment vertical="center"/>
    </xf>
    <xf numFmtId="0" fontId="0" fillId="0" borderId="35" xfId="0" applyBorder="1" applyAlignment="1">
      <alignment vertical="center"/>
    </xf>
    <xf numFmtId="0" fontId="0" fillId="0" borderId="0" xfId="0" applyBorder="1" applyAlignment="1">
      <alignment vertical="center"/>
    </xf>
    <xf numFmtId="0" fontId="0" fillId="0" borderId="3" xfId="0" applyBorder="1">
      <alignment vertical="center"/>
    </xf>
    <xf numFmtId="0" fontId="0" fillId="0" borderId="4" xfId="0" applyBorder="1">
      <alignment vertical="center"/>
    </xf>
    <xf numFmtId="0" fontId="0" fillId="0" borderId="32" xfId="0" applyBorder="1" applyAlignment="1">
      <alignment vertical="center"/>
    </xf>
    <xf numFmtId="0" fontId="0" fillId="0" borderId="36" xfId="0" applyBorder="1" applyAlignment="1">
      <alignment vertical="center"/>
    </xf>
    <xf numFmtId="0" fontId="0" fillId="0" borderId="37" xfId="0" applyBorder="1" applyAlignment="1">
      <alignment vertical="center"/>
    </xf>
    <xf numFmtId="0" fontId="0" fillId="0" borderId="0" xfId="0" applyAlignment="1">
      <alignment horizontal="right" vertical="center"/>
    </xf>
    <xf numFmtId="0" fontId="0" fillId="0" borderId="0" xfId="0" applyBorder="1" applyAlignment="1">
      <alignment horizontal="center" vertical="center"/>
    </xf>
    <xf numFmtId="0" fontId="0" fillId="2" borderId="4" xfId="0" applyFill="1" applyBorder="1">
      <alignment vertical="center"/>
    </xf>
    <xf numFmtId="0" fontId="0" fillId="0" borderId="0" xfId="0" applyFill="1">
      <alignment vertical="center"/>
    </xf>
    <xf numFmtId="0" fontId="0" fillId="0" borderId="0" xfId="0" applyFill="1" applyAlignment="1">
      <alignment vertical="center"/>
    </xf>
    <xf numFmtId="0" fontId="0" fillId="0" borderId="0" xfId="0" applyFill="1" applyBorder="1" applyAlignment="1">
      <alignment horizontal="center" vertical="center"/>
    </xf>
    <xf numFmtId="0" fontId="0" fillId="0" borderId="0" xfId="0" applyFill="1" applyBorder="1" applyAlignment="1">
      <alignment vertical="center"/>
    </xf>
    <xf numFmtId="38" fontId="0" fillId="0" borderId="0" xfId="1" applyFont="1" applyFill="1">
      <alignment vertical="center"/>
    </xf>
    <xf numFmtId="0" fontId="0" fillId="0" borderId="0" xfId="0" applyFill="1" applyBorder="1">
      <alignment vertical="center"/>
    </xf>
    <xf numFmtId="0" fontId="3" fillId="0" borderId="0" xfId="0" applyFont="1">
      <alignment vertical="center"/>
    </xf>
    <xf numFmtId="0" fontId="5" fillId="0" borderId="0" xfId="0" applyFont="1" applyAlignment="1">
      <alignment vertical="center"/>
    </xf>
    <xf numFmtId="0" fontId="2" fillId="0" borderId="0" xfId="0" applyFont="1" applyAlignment="1">
      <alignment horizontal="left" vertical="center"/>
    </xf>
    <xf numFmtId="0" fontId="5" fillId="0" borderId="4" xfId="0" applyFont="1" applyBorder="1" applyAlignment="1">
      <alignment vertical="center"/>
    </xf>
    <xf numFmtId="0" fontId="5" fillId="0" borderId="23" xfId="0" applyFont="1" applyBorder="1" applyAlignment="1">
      <alignment vertical="center"/>
    </xf>
    <xf numFmtId="0" fontId="5" fillId="0" borderId="0" xfId="0" applyFont="1">
      <alignment vertical="center"/>
    </xf>
    <xf numFmtId="0" fontId="5" fillId="0" borderId="0" xfId="0" applyFont="1" applyAlignment="1">
      <alignment horizontal="right" vertical="center"/>
    </xf>
    <xf numFmtId="0" fontId="5" fillId="0" borderId="0" xfId="0" applyFont="1" applyBorder="1" applyAlignment="1">
      <alignment horizontal="center" vertical="center"/>
    </xf>
    <xf numFmtId="0" fontId="0" fillId="0" borderId="0" xfId="0" applyProtection="1">
      <alignment vertical="center"/>
      <protection locked="0"/>
    </xf>
    <xf numFmtId="0" fontId="0" fillId="0" borderId="0" xfId="0" applyAlignment="1">
      <alignment vertical="center" shrinkToFit="1"/>
    </xf>
    <xf numFmtId="0" fontId="0" fillId="0" borderId="0" xfId="0" applyAlignment="1">
      <alignment horizontal="center" vertical="center"/>
    </xf>
    <xf numFmtId="0" fontId="5" fillId="0" borderId="0" xfId="0" applyFont="1" applyBorder="1" applyAlignment="1">
      <alignment horizontal="left" vertical="center"/>
    </xf>
    <xf numFmtId="0" fontId="5" fillId="3" borderId="4" xfId="0" applyFont="1" applyFill="1" applyBorder="1" applyAlignment="1">
      <alignment vertical="center"/>
    </xf>
    <xf numFmtId="0" fontId="5" fillId="0" borderId="4" xfId="0" applyFont="1" applyFill="1" applyBorder="1" applyAlignment="1">
      <alignment vertical="center"/>
    </xf>
    <xf numFmtId="0" fontId="0" fillId="0" borderId="4" xfId="0" applyFill="1" applyBorder="1" applyAlignment="1">
      <alignment vertical="center"/>
    </xf>
    <xf numFmtId="0" fontId="5" fillId="0" borderId="45" xfId="0" applyFont="1" applyFill="1" applyBorder="1" applyAlignment="1">
      <alignment vertical="center"/>
    </xf>
    <xf numFmtId="38" fontId="5" fillId="0" borderId="23" xfId="1" applyFont="1" applyFill="1" applyBorder="1" applyAlignment="1">
      <alignment vertical="center"/>
    </xf>
    <xf numFmtId="0" fontId="5" fillId="0" borderId="29" xfId="0" applyFont="1" applyFill="1" applyBorder="1" applyAlignment="1">
      <alignment vertical="center"/>
    </xf>
    <xf numFmtId="176" fontId="5" fillId="0" borderId="4" xfId="0" applyNumberFormat="1" applyFont="1" applyFill="1" applyBorder="1" applyAlignment="1">
      <alignment vertical="center"/>
    </xf>
    <xf numFmtId="176" fontId="5" fillId="0" borderId="45" xfId="0" applyNumberFormat="1" applyFont="1" applyFill="1" applyBorder="1" applyAlignment="1">
      <alignment vertical="center"/>
    </xf>
    <xf numFmtId="176" fontId="5" fillId="0" borderId="29" xfId="0" applyNumberFormat="1" applyFont="1" applyFill="1" applyBorder="1" applyAlignment="1">
      <alignment vertical="center"/>
    </xf>
    <xf numFmtId="176" fontId="0" fillId="0" borderId="45" xfId="0" applyNumberFormat="1" applyFill="1" applyBorder="1" applyAlignment="1">
      <alignment vertical="center"/>
    </xf>
    <xf numFmtId="0" fontId="5" fillId="0" borderId="45" xfId="0" applyFont="1" applyBorder="1" applyAlignment="1">
      <alignment vertical="center"/>
    </xf>
    <xf numFmtId="0" fontId="5" fillId="0" borderId="36" xfId="0" applyFont="1" applyFill="1" applyBorder="1" applyAlignment="1">
      <alignment vertical="center"/>
    </xf>
    <xf numFmtId="0" fontId="5" fillId="0" borderId="0" xfId="0" applyFont="1" applyFill="1" applyBorder="1" applyAlignment="1">
      <alignment vertical="center"/>
    </xf>
    <xf numFmtId="0" fontId="8" fillId="0" borderId="0" xfId="0" applyFont="1">
      <alignment vertical="center"/>
    </xf>
    <xf numFmtId="0" fontId="0" fillId="0" borderId="22" xfId="0" applyBorder="1">
      <alignment vertical="center"/>
    </xf>
    <xf numFmtId="0" fontId="0" fillId="4" borderId="0" xfId="0" applyFill="1">
      <alignment vertical="center"/>
    </xf>
    <xf numFmtId="0" fontId="0" fillId="4" borderId="22" xfId="0" applyFill="1" applyBorder="1">
      <alignment vertical="center"/>
    </xf>
    <xf numFmtId="0" fontId="0" fillId="0" borderId="30" xfId="0" applyFill="1" applyBorder="1" applyAlignment="1">
      <alignment vertical="center" shrinkToFit="1"/>
    </xf>
    <xf numFmtId="0" fontId="0" fillId="0" borderId="31" xfId="0" applyFill="1" applyBorder="1" applyAlignment="1">
      <alignment vertical="center" shrinkToFit="1"/>
    </xf>
    <xf numFmtId="0" fontId="0" fillId="0" borderId="36" xfId="0" applyFill="1" applyBorder="1" applyAlignment="1">
      <alignment vertical="center"/>
    </xf>
    <xf numFmtId="0" fontId="2" fillId="0" borderId="0" xfId="0" applyFont="1">
      <alignment vertical="center"/>
    </xf>
    <xf numFmtId="38" fontId="0" fillId="0" borderId="0" xfId="0" applyNumberFormat="1">
      <alignment vertical="center"/>
    </xf>
    <xf numFmtId="0" fontId="0" fillId="0" borderId="4" xfId="0" applyNumberFormat="1" applyFill="1" applyBorder="1" applyAlignment="1">
      <alignment vertical="center"/>
    </xf>
    <xf numFmtId="0" fontId="0" fillId="0" borderId="15" xfId="0" applyBorder="1" applyAlignment="1">
      <alignment vertical="center"/>
    </xf>
    <xf numFmtId="0" fontId="0" fillId="0" borderId="19" xfId="0" applyBorder="1" applyAlignment="1">
      <alignment vertical="center"/>
    </xf>
    <xf numFmtId="0" fontId="0" fillId="0" borderId="54" xfId="0" applyBorder="1" applyAlignment="1">
      <alignment vertical="center"/>
    </xf>
    <xf numFmtId="0" fontId="5" fillId="0" borderId="15" xfId="0" applyFont="1" applyBorder="1" applyAlignment="1">
      <alignment vertical="center"/>
    </xf>
    <xf numFmtId="0" fontId="5" fillId="0" borderId="55" xfId="0" applyFont="1" applyBorder="1" applyAlignment="1">
      <alignment vertical="center"/>
    </xf>
    <xf numFmtId="0" fontId="5" fillId="0" borderId="26" xfId="0" applyFont="1" applyBorder="1" applyAlignment="1">
      <alignment vertical="center"/>
    </xf>
    <xf numFmtId="0" fontId="0" fillId="0" borderId="45" xfId="0" applyBorder="1" applyAlignment="1">
      <alignment vertical="center"/>
    </xf>
    <xf numFmtId="0" fontId="5" fillId="0" borderId="29" xfId="0" applyFont="1" applyBorder="1" applyAlignment="1">
      <alignment vertical="center"/>
    </xf>
    <xf numFmtId="0" fontId="0" fillId="0" borderId="29" xfId="0" applyBorder="1" applyAlignment="1">
      <alignment vertical="center"/>
    </xf>
    <xf numFmtId="0" fontId="0" fillId="0" borderId="13" xfId="0" applyFill="1" applyBorder="1" applyAlignment="1">
      <alignment vertical="center"/>
    </xf>
    <xf numFmtId="0" fontId="0" fillId="0" borderId="17" xfId="0" applyFill="1" applyBorder="1" applyAlignment="1">
      <alignment vertical="center"/>
    </xf>
    <xf numFmtId="0" fontId="5" fillId="0" borderId="19" xfId="0" applyFont="1" applyBorder="1" applyAlignment="1">
      <alignment vertical="center"/>
    </xf>
    <xf numFmtId="0" fontId="5" fillId="0" borderId="60" xfId="0" applyFont="1" applyBorder="1" applyAlignment="1">
      <alignment vertical="center"/>
    </xf>
    <xf numFmtId="0" fontId="0" fillId="0" borderId="24" xfId="0" applyFill="1" applyBorder="1" applyAlignment="1">
      <alignment vertical="center"/>
    </xf>
    <xf numFmtId="0" fontId="9" fillId="0" borderId="0" xfId="0" applyFont="1">
      <alignment vertical="center"/>
    </xf>
    <xf numFmtId="0" fontId="5" fillId="0" borderId="1" xfId="0" applyFont="1" applyBorder="1" applyAlignment="1">
      <alignment vertical="center"/>
    </xf>
    <xf numFmtId="0" fontId="5" fillId="0" borderId="38" xfId="0" applyFont="1" applyBorder="1" applyAlignment="1">
      <alignment vertical="center"/>
    </xf>
    <xf numFmtId="0" fontId="3" fillId="0" borderId="0" xfId="0" applyFont="1" applyAlignment="1">
      <alignment vertical="center"/>
    </xf>
    <xf numFmtId="0" fontId="5" fillId="0" borderId="22" xfId="0" applyFont="1" applyBorder="1">
      <alignment vertical="center"/>
    </xf>
    <xf numFmtId="0" fontId="11" fillId="0" borderId="0" xfId="0" applyFont="1">
      <alignment vertical="center"/>
    </xf>
    <xf numFmtId="0" fontId="12" fillId="0" borderId="22" xfId="0" applyFont="1" applyBorder="1">
      <alignment vertical="center"/>
    </xf>
    <xf numFmtId="0" fontId="5" fillId="0" borderId="55" xfId="0" applyFont="1" applyFill="1" applyBorder="1" applyAlignment="1">
      <alignment vertical="center"/>
    </xf>
    <xf numFmtId="0" fontId="5" fillId="3" borderId="55" xfId="0" applyFont="1" applyFill="1" applyBorder="1" applyAlignment="1">
      <alignment vertical="center"/>
    </xf>
    <xf numFmtId="0" fontId="13" fillId="0" borderId="0" xfId="0" applyFont="1">
      <alignment vertical="center"/>
    </xf>
    <xf numFmtId="0" fontId="0" fillId="0" borderId="23" xfId="0" applyBorder="1">
      <alignment vertical="center"/>
    </xf>
    <xf numFmtId="0" fontId="0" fillId="0" borderId="44" xfId="0" applyBorder="1">
      <alignment vertical="center"/>
    </xf>
    <xf numFmtId="0" fontId="0" fillId="0" borderId="45" xfId="0" applyBorder="1">
      <alignment vertical="center"/>
    </xf>
    <xf numFmtId="0" fontId="0" fillId="0" borderId="23" xfId="0" applyBorder="1" applyAlignment="1">
      <alignment vertical="center"/>
    </xf>
    <xf numFmtId="0" fontId="0" fillId="0" borderId="23" xfId="0" applyFill="1" applyBorder="1" applyAlignment="1">
      <alignment vertical="center"/>
    </xf>
    <xf numFmtId="0" fontId="0" fillId="0" borderId="45" xfId="0" applyFill="1" applyBorder="1" applyAlignment="1">
      <alignment vertical="center"/>
    </xf>
    <xf numFmtId="0" fontId="0" fillId="4" borderId="22" xfId="0" applyFill="1" applyBorder="1" applyAlignment="1">
      <alignment horizontal="center" vertical="center"/>
    </xf>
    <xf numFmtId="0" fontId="5" fillId="0" borderId="1" xfId="0" applyFont="1" applyBorder="1" applyAlignment="1">
      <alignment horizontal="center" vertical="center"/>
    </xf>
    <xf numFmtId="38" fontId="0" fillId="0" borderId="2" xfId="1" applyFont="1" applyBorder="1" applyAlignment="1">
      <alignment horizontal="center" vertical="center" shrinkToFit="1"/>
    </xf>
    <xf numFmtId="38" fontId="0" fillId="0" borderId="3" xfId="1" applyFont="1" applyBorder="1" applyAlignment="1">
      <alignment horizontal="center" vertical="center" shrinkToFit="1"/>
    </xf>
    <xf numFmtId="0" fontId="5" fillId="0" borderId="38" xfId="0" applyFont="1" applyBorder="1" applyAlignment="1">
      <alignment horizontal="center" vertical="center"/>
    </xf>
    <xf numFmtId="38" fontId="0" fillId="0" borderId="43" xfId="1" applyFont="1" applyFill="1" applyBorder="1" applyAlignment="1" applyProtection="1">
      <alignment horizontal="center" vertical="center" shrinkToFit="1"/>
      <protection locked="0"/>
    </xf>
    <xf numFmtId="38" fontId="0" fillId="0" borderId="44" xfId="1" applyFont="1" applyFill="1"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5" fillId="0" borderId="11" xfId="0" applyFont="1" applyBorder="1" applyAlignment="1">
      <alignment horizontal="center" vertical="center"/>
    </xf>
    <xf numFmtId="38" fontId="0" fillId="0" borderId="21" xfId="1" applyFont="1" applyBorder="1" applyAlignment="1">
      <alignment horizontal="center" vertical="center" shrinkToFit="1"/>
    </xf>
    <xf numFmtId="38" fontId="0" fillId="0" borderId="22" xfId="1" applyFont="1" applyBorder="1" applyAlignment="1">
      <alignment horizontal="center" vertical="center" shrinkToFit="1"/>
    </xf>
    <xf numFmtId="38" fontId="0" fillId="0" borderId="2" xfId="1" applyFont="1" applyBorder="1" applyAlignment="1">
      <alignment horizontal="center" vertical="center"/>
    </xf>
    <xf numFmtId="38" fontId="0" fillId="0" borderId="3" xfId="1" applyFont="1" applyBorder="1" applyAlignment="1">
      <alignment horizontal="center" vertical="center"/>
    </xf>
    <xf numFmtId="38" fontId="0" fillId="0" borderId="43" xfId="1" applyFont="1" applyBorder="1" applyAlignment="1">
      <alignment horizontal="center" vertical="center"/>
    </xf>
    <xf numFmtId="38" fontId="0" fillId="0" borderId="44" xfId="1" applyFont="1" applyBorder="1" applyAlignment="1">
      <alignment horizontal="center" vertical="center"/>
    </xf>
    <xf numFmtId="38" fontId="0" fillId="0" borderId="21" xfId="1" applyFont="1" applyBorder="1" applyAlignment="1">
      <alignment horizontal="center" vertical="center"/>
    </xf>
    <xf numFmtId="38" fontId="0" fillId="0" borderId="22" xfId="1" applyFont="1" applyBorder="1" applyAlignment="1">
      <alignment horizontal="center" vertical="center"/>
    </xf>
    <xf numFmtId="0" fontId="0" fillId="0" borderId="1" xfId="0" applyBorder="1" applyAlignment="1">
      <alignment horizontal="center" vertical="center"/>
    </xf>
    <xf numFmtId="0" fontId="0" fillId="3" borderId="2" xfId="0"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0" fontId="0" fillId="3" borderId="4" xfId="0" applyFill="1" applyBorder="1" applyAlignment="1" applyProtection="1">
      <alignment horizontal="center" vertical="center"/>
      <protection locked="0"/>
    </xf>
    <xf numFmtId="0" fontId="0" fillId="3" borderId="1" xfId="0" applyFill="1" applyBorder="1" applyAlignment="1" applyProtection="1">
      <alignment horizontal="center" vertical="center" shrinkToFit="1"/>
      <protection locked="0"/>
    </xf>
    <xf numFmtId="0" fontId="0" fillId="3" borderId="1" xfId="0" applyFill="1" applyBorder="1" applyAlignment="1" applyProtection="1">
      <alignment horizontal="center" vertical="center"/>
      <protection locked="0"/>
    </xf>
    <xf numFmtId="0" fontId="6" fillId="0" borderId="5"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1" xfId="0" applyFont="1" applyBorder="1" applyAlignment="1">
      <alignment horizontal="center" vertical="center" wrapText="1"/>
    </xf>
    <xf numFmtId="38" fontId="0" fillId="3" borderId="2" xfId="1" applyFont="1" applyFill="1" applyBorder="1" applyAlignment="1" applyProtection="1">
      <alignment horizontal="center" vertical="center" shrinkToFit="1"/>
      <protection locked="0"/>
    </xf>
    <xf numFmtId="38" fontId="0" fillId="3" borderId="3" xfId="1" applyFont="1" applyFill="1" applyBorder="1" applyAlignment="1" applyProtection="1">
      <alignment horizontal="center" vertical="center" shrinkToFit="1"/>
      <protection locked="0"/>
    </xf>
    <xf numFmtId="178" fontId="0" fillId="0" borderId="1" xfId="1" applyNumberFormat="1" applyFont="1" applyBorder="1" applyAlignment="1">
      <alignment horizontal="center" vertical="center" shrinkToFit="1"/>
    </xf>
    <xf numFmtId="178" fontId="0" fillId="0" borderId="1" xfId="1" applyNumberFormat="1" applyFont="1" applyFill="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33" xfId="0" applyFont="1" applyBorder="1" applyAlignment="1">
      <alignment horizontal="center" vertical="center"/>
    </xf>
    <xf numFmtId="0" fontId="5" fillId="0" borderId="3" xfId="0" applyFont="1" applyBorder="1" applyAlignment="1">
      <alignment horizontal="center" vertical="center"/>
    </xf>
    <xf numFmtId="0" fontId="5" fillId="0" borderId="34" xfId="0" applyFont="1" applyBorder="1" applyAlignment="1">
      <alignment horizontal="center" vertical="center"/>
    </xf>
    <xf numFmtId="0" fontId="5" fillId="3" borderId="33" xfId="0" applyFont="1" applyFill="1" applyBorder="1" applyAlignment="1" applyProtection="1">
      <alignment horizontal="center" vertical="center"/>
      <protection locked="0"/>
    </xf>
    <xf numFmtId="0" fontId="5" fillId="3" borderId="3" xfId="0" applyFont="1" applyFill="1" applyBorder="1" applyAlignment="1" applyProtection="1">
      <alignment horizontal="center" vertical="center"/>
      <protection locked="0"/>
    </xf>
    <xf numFmtId="0" fontId="5" fillId="3" borderId="34" xfId="0" applyFont="1" applyFill="1" applyBorder="1" applyAlignment="1" applyProtection="1">
      <alignment horizontal="center" vertical="center"/>
      <protection locked="0"/>
    </xf>
    <xf numFmtId="0" fontId="5" fillId="0" borderId="50" xfId="0" applyFont="1" applyBorder="1" applyAlignment="1">
      <alignment horizontal="left" vertical="center"/>
    </xf>
    <xf numFmtId="0" fontId="5" fillId="0" borderId="31" xfId="0" applyFont="1" applyBorder="1" applyAlignment="1">
      <alignment horizontal="left" vertical="center"/>
    </xf>
    <xf numFmtId="0" fontId="5" fillId="0" borderId="2" xfId="0" applyFont="1" applyBorder="1" applyAlignment="1">
      <alignment horizontal="center" vertical="center"/>
    </xf>
    <xf numFmtId="0" fontId="6" fillId="0" borderId="1" xfId="0" applyFont="1" applyBorder="1" applyAlignment="1">
      <alignment horizontal="center" vertical="center" wrapText="1"/>
    </xf>
    <xf numFmtId="0" fontId="5" fillId="0" borderId="4" xfId="0" applyFont="1" applyBorder="1" applyAlignment="1">
      <alignment horizontal="center" vertical="center"/>
    </xf>
    <xf numFmtId="0" fontId="5" fillId="0" borderId="32" xfId="0" applyFont="1" applyBorder="1" applyAlignment="1">
      <alignment horizontal="left" vertical="center"/>
    </xf>
    <xf numFmtId="38" fontId="0" fillId="0" borderId="42" xfId="1" applyFont="1" applyFill="1" applyBorder="1" applyAlignment="1" applyProtection="1">
      <alignment horizontal="center" vertical="center" shrinkToFit="1"/>
      <protection locked="0"/>
    </xf>
    <xf numFmtId="38" fontId="0" fillId="0" borderId="22" xfId="1" applyFont="1" applyFill="1" applyBorder="1" applyAlignment="1" applyProtection="1">
      <alignment horizontal="center" vertical="center" shrinkToFit="1"/>
      <protection locked="0"/>
    </xf>
    <xf numFmtId="38" fontId="0" fillId="3" borderId="22" xfId="1" applyFont="1" applyFill="1" applyBorder="1" applyAlignment="1" applyProtection="1">
      <alignment horizontal="center" vertical="center" shrinkToFit="1"/>
      <protection locked="0"/>
    </xf>
    <xf numFmtId="38" fontId="0" fillId="3" borderId="21" xfId="1" applyFont="1" applyFill="1" applyBorder="1" applyAlignment="1" applyProtection="1">
      <alignment horizontal="center" vertical="center" shrinkToFit="1"/>
      <protection locked="0"/>
    </xf>
    <xf numFmtId="0" fontId="5" fillId="0" borderId="30" xfId="0" applyFont="1" applyBorder="1" applyAlignment="1">
      <alignment horizontal="left" vertical="center"/>
    </xf>
    <xf numFmtId="0" fontId="5" fillId="0" borderId="49" xfId="0" applyFont="1" applyBorder="1" applyAlignment="1">
      <alignment horizontal="left" vertical="center"/>
    </xf>
    <xf numFmtId="38" fontId="0" fillId="3" borderId="43" xfId="1" applyFont="1" applyFill="1" applyBorder="1" applyAlignment="1" applyProtection="1">
      <alignment horizontal="center" vertical="center" shrinkToFit="1"/>
      <protection locked="0"/>
    </xf>
    <xf numFmtId="38" fontId="0" fillId="3" borderId="44" xfId="1" applyFont="1" applyFill="1" applyBorder="1" applyAlignment="1" applyProtection="1">
      <alignment horizontal="center" vertical="center" shrinkToFit="1"/>
      <protection locked="0"/>
    </xf>
    <xf numFmtId="0" fontId="0" fillId="3" borderId="38" xfId="0" applyFill="1" applyBorder="1" applyAlignment="1" applyProtection="1">
      <alignment horizontal="center" vertical="center"/>
      <protection locked="0"/>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5" fillId="2" borderId="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38" fontId="0" fillId="2" borderId="2" xfId="1" applyFont="1" applyFill="1" applyBorder="1" applyAlignment="1">
      <alignment horizontal="center" vertical="center" shrinkToFit="1"/>
    </xf>
    <xf numFmtId="0" fontId="5" fillId="2" borderId="1" xfId="0" applyFont="1" applyFill="1" applyBorder="1" applyAlignment="1">
      <alignment horizontal="right" vertical="center"/>
    </xf>
    <xf numFmtId="38" fontId="0" fillId="0" borderId="3" xfId="1" applyFont="1" applyBorder="1" applyAlignment="1">
      <alignment vertical="center" shrinkToFit="1"/>
    </xf>
    <xf numFmtId="38" fontId="0" fillId="2" borderId="3" xfId="1" applyFont="1" applyFill="1" applyBorder="1" applyAlignment="1">
      <alignment horizontal="center" vertical="center" shrinkToFi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5" fillId="0" borderId="1" xfId="0" applyFont="1" applyBorder="1" applyAlignment="1">
      <alignment horizontal="right" vertical="center"/>
    </xf>
    <xf numFmtId="0" fontId="5" fillId="0" borderId="11" xfId="0" applyFont="1" applyBorder="1" applyAlignment="1">
      <alignment horizontal="right" vertical="center"/>
    </xf>
    <xf numFmtId="0" fontId="0" fillId="3" borderId="1" xfId="0" applyFill="1" applyBorder="1" applyAlignment="1">
      <alignment horizontal="center" vertical="center"/>
    </xf>
    <xf numFmtId="178" fontId="0" fillId="3" borderId="2" xfId="1" applyNumberFormat="1" applyFont="1" applyFill="1" applyBorder="1" applyAlignment="1" applyProtection="1">
      <alignment horizontal="center" vertical="center" shrinkToFit="1"/>
      <protection locked="0"/>
    </xf>
    <xf numFmtId="178" fontId="0" fillId="3" borderId="3" xfId="1" applyNumberFormat="1" applyFont="1" applyFill="1" applyBorder="1" applyAlignment="1" applyProtection="1">
      <alignment horizontal="center" vertical="center" shrinkToFit="1"/>
      <protection locked="0"/>
    </xf>
    <xf numFmtId="38" fontId="0" fillId="0" borderId="2" xfId="1" applyFont="1" applyFill="1" applyBorder="1" applyAlignment="1">
      <alignment horizontal="center" vertical="center"/>
    </xf>
    <xf numFmtId="38" fontId="0" fillId="0" borderId="3" xfId="1" applyFont="1" applyFill="1" applyBorder="1" applyAlignment="1">
      <alignment horizontal="center" vertical="center"/>
    </xf>
    <xf numFmtId="178" fontId="0" fillId="0" borderId="2" xfId="1" applyNumberFormat="1" applyFont="1" applyFill="1" applyBorder="1" applyAlignment="1">
      <alignment horizontal="center" vertical="center"/>
    </xf>
    <xf numFmtId="178" fontId="0" fillId="0" borderId="3" xfId="1" applyNumberFormat="1" applyFont="1"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38" fontId="0" fillId="0" borderId="2" xfId="1" applyFont="1" applyFill="1" applyBorder="1" applyAlignment="1">
      <alignment horizontal="center" vertical="center" shrinkToFit="1"/>
    </xf>
    <xf numFmtId="38" fontId="0" fillId="0" borderId="3" xfId="1" applyFont="1" applyFill="1" applyBorder="1" applyAlignment="1">
      <alignment horizontal="center" vertical="center" shrinkToFit="1"/>
    </xf>
    <xf numFmtId="0" fontId="5" fillId="2" borderId="1" xfId="0" applyFont="1" applyFill="1" applyBorder="1" applyAlignment="1">
      <alignment horizontal="center" vertical="center"/>
    </xf>
    <xf numFmtId="38" fontId="0" fillId="2" borderId="1" xfId="1" applyFont="1" applyFill="1" applyBorder="1" applyAlignment="1">
      <alignment horizontal="center" vertical="center" shrinkToFit="1"/>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0" fillId="0" borderId="11" xfId="0" applyBorder="1" applyAlignment="1">
      <alignment horizontal="center" vertical="center"/>
    </xf>
    <xf numFmtId="38" fontId="0" fillId="0" borderId="21" xfId="0" applyNumberFormat="1" applyBorder="1" applyAlignment="1">
      <alignment horizontal="center" vertical="center" shrinkToFit="1"/>
    </xf>
    <xf numFmtId="0" fontId="0" fillId="0" borderId="22" xfId="0" applyBorder="1" applyAlignment="1">
      <alignment horizontal="center" vertical="center" shrinkToFit="1"/>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178" fontId="0" fillId="0" borderId="21" xfId="1" applyNumberFormat="1" applyFont="1" applyBorder="1" applyAlignment="1">
      <alignment horizontal="center" vertical="center" shrinkToFit="1"/>
    </xf>
    <xf numFmtId="178" fontId="0" fillId="0" borderId="22" xfId="1" applyNumberFormat="1" applyFont="1" applyBorder="1" applyAlignment="1">
      <alignment horizontal="center" vertical="center" shrinkToFit="1"/>
    </xf>
    <xf numFmtId="0" fontId="0" fillId="3" borderId="18" xfId="0" applyFill="1" applyBorder="1" applyAlignment="1">
      <alignment horizontal="center" vertical="center"/>
    </xf>
    <xf numFmtId="0" fontId="0" fillId="3" borderId="19" xfId="0" applyFill="1" applyBorder="1" applyAlignment="1">
      <alignment horizontal="center" vertical="center"/>
    </xf>
    <xf numFmtId="178" fontId="0" fillId="3" borderId="17" xfId="1" applyNumberFormat="1" applyFont="1" applyFill="1" applyBorder="1" applyAlignment="1" applyProtection="1">
      <alignment horizontal="center" vertical="center" shrinkToFit="1"/>
      <protection locked="0"/>
    </xf>
    <xf numFmtId="178" fontId="0" fillId="3" borderId="18" xfId="1" applyNumberFormat="1" applyFont="1" applyFill="1" applyBorder="1" applyAlignment="1" applyProtection="1">
      <alignment horizontal="center" vertical="center" shrinkToFit="1"/>
      <protection locked="0"/>
    </xf>
    <xf numFmtId="49" fontId="0" fillId="0" borderId="13" xfId="0" applyNumberFormat="1" applyFill="1" applyBorder="1" applyAlignment="1">
      <alignment horizontal="center" vertical="center"/>
    </xf>
    <xf numFmtId="49" fontId="0" fillId="0" borderId="14" xfId="0" applyNumberFormat="1" applyFill="1" applyBorder="1" applyAlignment="1">
      <alignment horizontal="center" vertical="center"/>
    </xf>
    <xf numFmtId="49" fontId="0" fillId="0" borderId="15" xfId="0" applyNumberFormat="1" applyFill="1" applyBorder="1" applyAlignment="1">
      <alignment horizontal="center" vertical="center"/>
    </xf>
    <xf numFmtId="178" fontId="0" fillId="0" borderId="13" xfId="1" applyNumberFormat="1" applyFont="1" applyBorder="1" applyAlignment="1">
      <alignment horizontal="center" vertical="center" shrinkToFit="1"/>
    </xf>
    <xf numFmtId="178" fontId="0" fillId="0" borderId="14" xfId="1" applyNumberFormat="1" applyFont="1" applyBorder="1" applyAlignment="1">
      <alignment horizontal="center" vertical="center" shrinkToFit="1"/>
    </xf>
    <xf numFmtId="0" fontId="0" fillId="3" borderId="25" xfId="0" applyFill="1" applyBorder="1" applyAlignment="1">
      <alignment horizontal="center" vertical="center"/>
    </xf>
    <xf numFmtId="0" fontId="0" fillId="3" borderId="26" xfId="0" applyFill="1" applyBorder="1" applyAlignment="1">
      <alignment horizontal="center" vertical="center"/>
    </xf>
    <xf numFmtId="38" fontId="0" fillId="3" borderId="24" xfId="0" applyNumberFormat="1" applyFill="1" applyBorder="1" applyAlignment="1">
      <alignment horizontal="center" vertical="center" shrinkToFit="1"/>
    </xf>
    <xf numFmtId="0" fontId="0" fillId="3" borderId="25" xfId="0" applyFill="1" applyBorder="1" applyAlignment="1">
      <alignment horizontal="center" vertical="center" shrinkToFit="1"/>
    </xf>
    <xf numFmtId="178" fontId="0" fillId="3" borderId="24" xfId="1" applyNumberFormat="1" applyFont="1" applyFill="1" applyBorder="1" applyAlignment="1" applyProtection="1">
      <alignment horizontal="center" vertical="center" shrinkToFit="1"/>
      <protection locked="0"/>
    </xf>
    <xf numFmtId="178" fontId="0" fillId="3" borderId="25" xfId="1" applyNumberFormat="1" applyFont="1" applyFill="1" applyBorder="1" applyAlignment="1" applyProtection="1">
      <alignment horizontal="center" vertical="center" shrinkToFit="1"/>
      <protection locked="0"/>
    </xf>
    <xf numFmtId="178" fontId="0" fillId="0" borderId="43" xfId="1" applyNumberFormat="1" applyFont="1" applyBorder="1" applyAlignment="1">
      <alignment horizontal="center" vertical="center" shrinkToFit="1"/>
    </xf>
    <xf numFmtId="178" fontId="0" fillId="0" borderId="44" xfId="1" applyNumberFormat="1" applyFont="1" applyBorder="1" applyAlignment="1">
      <alignment horizontal="center" vertical="center" shrinkToFit="1"/>
    </xf>
    <xf numFmtId="0" fontId="0" fillId="3" borderId="14" xfId="0" applyFill="1" applyBorder="1" applyAlignment="1">
      <alignment horizontal="center" vertical="center"/>
    </xf>
    <xf numFmtId="0" fontId="0" fillId="3" borderId="15" xfId="0" applyFill="1" applyBorder="1" applyAlignment="1">
      <alignment horizontal="center" vertical="center"/>
    </xf>
    <xf numFmtId="178" fontId="0" fillId="3" borderId="13" xfId="1" applyNumberFormat="1" applyFont="1" applyFill="1" applyBorder="1" applyAlignment="1" applyProtection="1">
      <alignment horizontal="center" vertical="center" shrinkToFit="1"/>
      <protection locked="0"/>
    </xf>
    <xf numFmtId="178" fontId="0" fillId="3" borderId="14" xfId="1" applyNumberFormat="1" applyFont="1" applyFill="1" applyBorder="1" applyAlignment="1" applyProtection="1">
      <alignment horizontal="center" vertical="center" shrinkToFit="1"/>
      <protection locked="0"/>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178" fontId="0" fillId="3" borderId="27" xfId="1" applyNumberFormat="1" applyFont="1" applyFill="1" applyBorder="1" applyAlignment="1" applyProtection="1">
      <alignment horizontal="center" vertical="center" shrinkToFit="1"/>
      <protection locked="0"/>
    </xf>
    <xf numFmtId="178" fontId="0" fillId="3" borderId="28" xfId="1" applyNumberFormat="1" applyFont="1" applyFill="1" applyBorder="1" applyAlignment="1" applyProtection="1">
      <alignment horizontal="center" vertical="center" shrinkToFit="1"/>
      <protection locked="0"/>
    </xf>
    <xf numFmtId="0" fontId="0" fillId="0" borderId="27" xfId="0" applyBorder="1" applyAlignment="1">
      <alignment horizontal="center" vertical="center"/>
    </xf>
    <xf numFmtId="0" fontId="0" fillId="0" borderId="28" xfId="0" applyBorder="1" applyAlignment="1">
      <alignment horizontal="center" vertical="center"/>
    </xf>
    <xf numFmtId="38" fontId="0" fillId="0" borderId="27" xfId="1" applyFont="1" applyBorder="1" applyAlignment="1">
      <alignment horizontal="center" vertical="center" shrinkToFit="1"/>
    </xf>
    <xf numFmtId="38" fontId="0" fillId="0" borderId="28" xfId="1" applyFont="1" applyBorder="1" applyAlignment="1">
      <alignment horizontal="center" vertical="center" shrinkToFit="1"/>
    </xf>
    <xf numFmtId="0" fontId="5" fillId="0" borderId="2" xfId="0" applyFont="1" applyBorder="1" applyAlignment="1">
      <alignment horizontal="center" vertical="center" wrapText="1"/>
    </xf>
    <xf numFmtId="0" fontId="0" fillId="0" borderId="0" xfId="0" applyAlignment="1">
      <alignment horizontal="center" vertical="center"/>
    </xf>
    <xf numFmtId="0" fontId="0" fillId="0" borderId="59" xfId="0" applyBorder="1" applyAlignment="1">
      <alignment horizontal="center" vertical="center"/>
    </xf>
    <xf numFmtId="0" fontId="5" fillId="0" borderId="59" xfId="0" applyFont="1" applyBorder="1" applyAlignment="1">
      <alignment horizontal="center" vertical="center" wrapText="1"/>
    </xf>
    <xf numFmtId="0" fontId="5" fillId="0" borderId="59" xfId="0" applyFont="1" applyBorder="1" applyAlignment="1">
      <alignment horizontal="center" vertical="center"/>
    </xf>
    <xf numFmtId="0" fontId="5" fillId="0" borderId="30" xfId="0" applyFont="1" applyBorder="1" applyAlignment="1">
      <alignment horizontal="center" vertical="center" wrapText="1"/>
    </xf>
    <xf numFmtId="0" fontId="5" fillId="0" borderId="20" xfId="0" applyFont="1"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38" fontId="0" fillId="0" borderId="20" xfId="1" applyFont="1" applyBorder="1" applyAlignment="1">
      <alignment horizontal="center" vertical="center" shrinkToFit="1"/>
    </xf>
    <xf numFmtId="38" fontId="0" fillId="0" borderId="24" xfId="1" applyFont="1" applyBorder="1" applyAlignment="1">
      <alignment horizontal="center" vertical="center" shrinkToFit="1"/>
    </xf>
    <xf numFmtId="38" fontId="0" fillId="0" borderId="27" xfId="0" applyNumberFormat="1" applyBorder="1" applyAlignment="1">
      <alignment horizontal="center" vertical="center" shrinkToFit="1"/>
    </xf>
    <xf numFmtId="0" fontId="0" fillId="0" borderId="28" xfId="0" applyBorder="1" applyAlignment="1">
      <alignment horizontal="center" vertical="center" shrinkToFit="1"/>
    </xf>
    <xf numFmtId="38" fontId="0" fillId="0" borderId="11" xfId="1" applyFont="1" applyBorder="1" applyAlignment="1">
      <alignment horizontal="center" vertical="center" shrinkToFit="1"/>
    </xf>
    <xf numFmtId="0" fontId="5" fillId="0" borderId="12"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38" fontId="0" fillId="0" borderId="12" xfId="1" applyFont="1" applyBorder="1" applyAlignment="1">
      <alignment horizontal="center" vertical="center" shrinkToFit="1"/>
    </xf>
    <xf numFmtId="38" fontId="0" fillId="0" borderId="13" xfId="1" applyFont="1" applyBorder="1" applyAlignment="1">
      <alignment horizontal="center" vertical="center" shrinkToFit="1"/>
    </xf>
    <xf numFmtId="0" fontId="5" fillId="0" borderId="51" xfId="0" applyFont="1" applyBorder="1" applyAlignment="1">
      <alignment horizontal="center" vertical="center"/>
    </xf>
    <xf numFmtId="38" fontId="0" fillId="0" borderId="52" xfId="0" applyNumberFormat="1" applyFill="1" applyBorder="1" applyAlignment="1">
      <alignment horizontal="center" vertical="center" shrinkToFit="1"/>
    </xf>
    <xf numFmtId="0" fontId="0" fillId="0" borderId="53" xfId="0" applyFill="1" applyBorder="1" applyAlignment="1">
      <alignment horizontal="center" vertical="center" shrinkToFit="1"/>
    </xf>
    <xf numFmtId="0" fontId="0" fillId="0" borderId="54" xfId="0" applyFill="1" applyBorder="1" applyAlignment="1">
      <alignment horizontal="center" vertical="center" shrinkToFit="1"/>
    </xf>
    <xf numFmtId="179" fontId="0" fillId="0" borderId="2" xfId="0" applyNumberFormat="1" applyBorder="1" applyAlignment="1">
      <alignment horizontal="center" vertical="center" shrinkToFit="1"/>
    </xf>
    <xf numFmtId="179" fontId="0" fillId="0" borderId="3" xfId="0" applyNumberFormat="1" applyBorder="1" applyAlignment="1">
      <alignment vertical="center" shrinkToFit="1"/>
    </xf>
    <xf numFmtId="49" fontId="0" fillId="0" borderId="51" xfId="0" applyNumberFormat="1" applyBorder="1" applyAlignment="1">
      <alignment horizontal="center" vertical="center"/>
    </xf>
    <xf numFmtId="177" fontId="0" fillId="0" borderId="52" xfId="0" applyNumberFormat="1" applyBorder="1" applyAlignment="1">
      <alignment horizontal="center" vertical="center" shrinkToFit="1"/>
    </xf>
    <xf numFmtId="0" fontId="0" fillId="0" borderId="53" xfId="0" applyBorder="1" applyAlignment="1">
      <alignment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41" xfId="0" applyBorder="1" applyAlignment="1">
      <alignment horizontal="center" vertical="center"/>
    </xf>
    <xf numFmtId="0" fontId="0" fillId="0" borderId="3" xfId="0" applyBorder="1" applyAlignment="1">
      <alignment vertical="center" shrinkToFit="1"/>
    </xf>
    <xf numFmtId="0" fontId="5" fillId="0" borderId="16" xfId="0" applyFont="1" applyBorder="1" applyAlignment="1">
      <alignment horizontal="center" vertical="center"/>
    </xf>
    <xf numFmtId="38" fontId="0" fillId="0" borderId="17" xfId="0" applyNumberFormat="1" applyBorder="1" applyAlignment="1">
      <alignment horizontal="center" vertical="center" shrinkToFit="1"/>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49" fontId="0" fillId="0" borderId="16" xfId="0" applyNumberFormat="1" applyBorder="1" applyAlignment="1">
      <alignment horizontal="center" vertical="center"/>
    </xf>
    <xf numFmtId="177" fontId="0" fillId="0" borderId="17" xfId="0" applyNumberFormat="1" applyBorder="1" applyAlignment="1">
      <alignment horizontal="center" vertical="center" shrinkToFit="1"/>
    </xf>
    <xf numFmtId="0" fontId="0" fillId="0" borderId="18" xfId="0" applyBorder="1" applyAlignment="1">
      <alignment vertical="center" shrinkToFit="1"/>
    </xf>
    <xf numFmtId="38" fontId="0" fillId="0" borderId="13" xfId="0" applyNumberFormat="1" applyBorder="1" applyAlignment="1">
      <alignment horizontal="center" vertical="center" shrinkToFit="1"/>
    </xf>
    <xf numFmtId="0" fontId="0" fillId="0" borderId="14" xfId="0" applyBorder="1" applyAlignment="1">
      <alignment vertical="center" shrinkToFit="1"/>
    </xf>
    <xf numFmtId="0" fontId="0" fillId="0" borderId="15" xfId="0" applyBorder="1" applyAlignment="1">
      <alignment vertical="center" shrinkToFit="1"/>
    </xf>
    <xf numFmtId="179" fontId="0" fillId="0" borderId="2" xfId="1" applyNumberFormat="1" applyFont="1" applyBorder="1" applyAlignment="1">
      <alignment horizontal="center" vertical="center" shrinkToFit="1"/>
    </xf>
    <xf numFmtId="49" fontId="0" fillId="0" borderId="12" xfId="0" applyNumberFormat="1" applyBorder="1" applyAlignment="1">
      <alignment horizontal="center" vertical="center"/>
    </xf>
    <xf numFmtId="177" fontId="0" fillId="0" borderId="13" xfId="0" applyNumberFormat="1" applyBorder="1" applyAlignment="1">
      <alignment horizontal="center" vertical="center" shrinkToFit="1"/>
    </xf>
    <xf numFmtId="176" fontId="0" fillId="0" borderId="27" xfId="1" applyNumberFormat="1" applyFont="1" applyBorder="1" applyAlignment="1">
      <alignment horizontal="center" vertical="center" shrinkToFit="1"/>
    </xf>
    <xf numFmtId="176" fontId="0" fillId="0" borderId="28" xfId="1" applyNumberFormat="1" applyFont="1" applyBorder="1" applyAlignment="1">
      <alignment horizontal="center" vertical="center" shrinkToFit="1"/>
    </xf>
    <xf numFmtId="176" fontId="0" fillId="0" borderId="27" xfId="0" applyNumberFormat="1" applyBorder="1" applyAlignment="1">
      <alignment horizontal="center" vertical="center" shrinkToFit="1"/>
    </xf>
    <xf numFmtId="176" fontId="0" fillId="0" borderId="28" xfId="0" applyNumberFormat="1" applyBorder="1" applyAlignment="1">
      <alignment horizontal="center" vertical="center" shrinkToFit="1"/>
    </xf>
    <xf numFmtId="0" fontId="0" fillId="0" borderId="22"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2" xfId="0" applyFill="1" applyBorder="1" applyAlignment="1">
      <alignment horizontal="center" vertical="center" shrinkToFit="1"/>
    </xf>
    <xf numFmtId="0" fontId="0" fillId="4" borderId="3" xfId="0" applyFill="1" applyBorder="1" applyAlignment="1">
      <alignment horizontal="center" vertical="center" shrinkToFit="1"/>
    </xf>
    <xf numFmtId="0" fontId="0" fillId="4" borderId="4" xfId="0" applyFill="1" applyBorder="1" applyAlignment="1">
      <alignment horizontal="center" vertical="center" shrinkToFit="1"/>
    </xf>
    <xf numFmtId="176" fontId="0" fillId="0" borderId="2" xfId="0" applyNumberFormat="1" applyBorder="1" applyAlignment="1">
      <alignment horizontal="center" vertical="center" shrinkToFit="1"/>
    </xf>
    <xf numFmtId="176" fontId="0" fillId="0" borderId="3" xfId="0" applyNumberFormat="1" applyBorder="1" applyAlignment="1">
      <alignment horizontal="center" vertical="center" shrinkToFit="1"/>
    </xf>
    <xf numFmtId="38" fontId="0" fillId="3" borderId="43" xfId="1" applyFont="1" applyFill="1" applyBorder="1" applyAlignment="1">
      <alignment horizontal="center" vertical="center" shrinkToFit="1"/>
    </xf>
    <xf numFmtId="38" fontId="0" fillId="3" borderId="44" xfId="1" applyFont="1" applyFill="1" applyBorder="1" applyAlignment="1">
      <alignment horizontal="center" vertical="center" shrinkToFit="1"/>
    </xf>
    <xf numFmtId="176" fontId="0" fillId="0" borderId="40" xfId="0" applyNumberFormat="1" applyBorder="1" applyAlignment="1">
      <alignment horizontal="center" vertical="center"/>
    </xf>
    <xf numFmtId="176" fontId="0" fillId="0" borderId="43" xfId="0" applyNumberFormat="1" applyBorder="1" applyAlignment="1">
      <alignment horizontal="center" vertical="center"/>
    </xf>
    <xf numFmtId="176" fontId="0" fillId="0" borderId="44" xfId="0" applyNumberFormat="1" applyBorder="1" applyAlignment="1">
      <alignment horizontal="center" vertical="center"/>
    </xf>
    <xf numFmtId="38" fontId="0" fillId="3" borderId="2" xfId="1" applyFont="1" applyFill="1" applyBorder="1" applyAlignment="1">
      <alignment horizontal="center" vertical="center" shrinkToFit="1"/>
    </xf>
    <xf numFmtId="38" fontId="0" fillId="3" borderId="3" xfId="1" applyFont="1" applyFill="1" applyBorder="1" applyAlignment="1">
      <alignment horizontal="center" vertical="center" shrinkToFit="1"/>
    </xf>
    <xf numFmtId="0" fontId="0" fillId="0" borderId="39" xfId="0" applyBorder="1" applyAlignment="1">
      <alignment horizontal="center" vertical="center"/>
    </xf>
    <xf numFmtId="0" fontId="0" fillId="3" borderId="11" xfId="0" applyFill="1" applyBorder="1" applyAlignment="1" applyProtection="1">
      <alignment horizontal="center" vertical="center"/>
      <protection locked="0"/>
    </xf>
    <xf numFmtId="38" fontId="0" fillId="0" borderId="11" xfId="1" applyFont="1" applyFill="1" applyBorder="1" applyAlignment="1">
      <alignment horizontal="center" vertical="center" shrinkToFit="1"/>
    </xf>
    <xf numFmtId="38" fontId="0" fillId="0" borderId="38" xfId="1" applyFont="1" applyBorder="1" applyAlignment="1">
      <alignment horizontal="center" vertical="center" shrinkToFit="1"/>
    </xf>
    <xf numFmtId="0" fontId="5" fillId="0" borderId="61" xfId="0" applyFont="1" applyBorder="1" applyAlignment="1">
      <alignment horizontal="center" vertical="center"/>
    </xf>
    <xf numFmtId="38" fontId="0" fillId="3" borderId="62" xfId="1" applyFont="1" applyFill="1" applyBorder="1" applyAlignment="1" applyProtection="1">
      <alignment horizontal="center" vertical="center" shrinkToFit="1"/>
      <protection locked="0"/>
    </xf>
    <xf numFmtId="38" fontId="0" fillId="3" borderId="63" xfId="1" applyFont="1" applyFill="1" applyBorder="1" applyAlignment="1" applyProtection="1">
      <alignment horizontal="center" vertical="center" shrinkToFit="1"/>
      <protection locked="0"/>
    </xf>
    <xf numFmtId="0" fontId="0" fillId="3" borderId="62" xfId="0" applyFill="1" applyBorder="1" applyAlignment="1" applyProtection="1">
      <alignment horizontal="center" vertical="center"/>
      <protection locked="0"/>
    </xf>
    <xf numFmtId="0" fontId="0" fillId="3" borderId="63" xfId="0" applyFill="1" applyBorder="1" applyAlignment="1" applyProtection="1">
      <alignment horizontal="center" vertical="center"/>
      <protection locked="0"/>
    </xf>
    <xf numFmtId="0" fontId="0" fillId="3" borderId="61" xfId="0" applyFill="1" applyBorder="1" applyAlignment="1" applyProtection="1">
      <alignment horizontal="center" vertical="center"/>
      <protection locked="0"/>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5" fillId="3" borderId="11" xfId="0" applyFont="1" applyFill="1" applyBorder="1" applyAlignment="1" applyProtection="1">
      <alignment horizontal="center" vertical="center"/>
      <protection locked="0"/>
    </xf>
    <xf numFmtId="178" fontId="5" fillId="3" borderId="2" xfId="1" applyNumberFormat="1" applyFont="1" applyFill="1" applyBorder="1" applyAlignment="1" applyProtection="1">
      <alignment horizontal="center" vertical="center" shrinkToFit="1"/>
      <protection locked="0"/>
    </xf>
    <xf numFmtId="178" fontId="5" fillId="3" borderId="3" xfId="1" applyNumberFormat="1" applyFont="1" applyFill="1" applyBorder="1" applyAlignment="1" applyProtection="1">
      <alignment horizontal="center" vertical="center" shrinkToFit="1"/>
      <protection locked="0"/>
    </xf>
    <xf numFmtId="178" fontId="5" fillId="0" borderId="11" xfId="1" applyNumberFormat="1" applyFont="1" applyFill="1" applyBorder="1" applyAlignment="1">
      <alignment horizontal="center" vertical="center" shrinkToFit="1"/>
    </xf>
    <xf numFmtId="178" fontId="5" fillId="0" borderId="11" xfId="1" applyNumberFormat="1" applyFont="1" applyBorder="1" applyAlignment="1">
      <alignment horizontal="center" vertical="center" shrinkToFit="1"/>
    </xf>
    <xf numFmtId="0" fontId="5" fillId="4" borderId="2" xfId="0" applyFont="1" applyFill="1" applyBorder="1" applyAlignment="1" applyProtection="1">
      <alignment horizontal="center" vertical="center" shrinkToFit="1"/>
      <protection locked="0"/>
    </xf>
    <xf numFmtId="0" fontId="5" fillId="4" borderId="3" xfId="0" applyFont="1" applyFill="1" applyBorder="1" applyAlignment="1" applyProtection="1">
      <alignment horizontal="center" vertical="center" shrinkToFit="1"/>
      <protection locked="0"/>
    </xf>
    <xf numFmtId="0" fontId="5" fillId="4" borderId="4" xfId="0" applyFont="1" applyFill="1" applyBorder="1" applyAlignment="1" applyProtection="1">
      <alignment horizontal="center" vertical="center" shrinkToFit="1"/>
      <protection locked="0"/>
    </xf>
    <xf numFmtId="0" fontId="5" fillId="3" borderId="1" xfId="0" applyFont="1" applyFill="1" applyBorder="1" applyAlignment="1" applyProtection="1">
      <alignment horizontal="center" vertical="center"/>
      <protection locked="0"/>
    </xf>
    <xf numFmtId="178" fontId="5" fillId="0" borderId="21" xfId="1" applyNumberFormat="1" applyFont="1" applyBorder="1" applyAlignment="1">
      <alignment horizontal="center" vertical="center" shrinkToFit="1"/>
    </xf>
    <xf numFmtId="178" fontId="5" fillId="0" borderId="22" xfId="1" applyNumberFormat="1" applyFont="1" applyBorder="1" applyAlignment="1">
      <alignment horizontal="center" vertical="center" shrinkToFit="1"/>
    </xf>
    <xf numFmtId="0" fontId="5" fillId="3" borderId="22" xfId="0" applyFont="1" applyFill="1" applyBorder="1" applyAlignment="1" applyProtection="1">
      <alignment horizontal="center" vertical="center"/>
      <protection locked="0"/>
    </xf>
    <xf numFmtId="0" fontId="9" fillId="0" borderId="30"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5" fillId="3" borderId="38" xfId="0" applyFont="1" applyFill="1" applyBorder="1" applyAlignment="1" applyProtection="1">
      <alignment horizontal="center" vertical="center"/>
      <protection locked="0"/>
    </xf>
    <xf numFmtId="178" fontId="5" fillId="3" borderId="43" xfId="1" applyNumberFormat="1" applyFont="1" applyFill="1" applyBorder="1" applyAlignment="1" applyProtection="1">
      <alignment horizontal="center" vertical="center" shrinkToFit="1"/>
      <protection locked="0"/>
    </xf>
    <xf numFmtId="178" fontId="5" fillId="3" borderId="44" xfId="1" applyNumberFormat="1" applyFont="1" applyFill="1" applyBorder="1" applyAlignment="1" applyProtection="1">
      <alignment horizontal="center" vertical="center" shrinkToFit="1"/>
      <protection locked="0"/>
    </xf>
    <xf numFmtId="178" fontId="5" fillId="0" borderId="38" xfId="1" applyNumberFormat="1" applyFont="1" applyFill="1" applyBorder="1" applyAlignment="1">
      <alignment horizontal="center" vertical="center" shrinkToFit="1"/>
    </xf>
    <xf numFmtId="178" fontId="5" fillId="0" borderId="38" xfId="1" applyNumberFormat="1" applyFont="1" applyBorder="1" applyAlignment="1">
      <alignment horizontal="center" vertical="center" shrinkToFit="1"/>
    </xf>
    <xf numFmtId="38" fontId="0" fillId="0" borderId="38" xfId="1" applyFont="1" applyFill="1" applyBorder="1" applyAlignment="1">
      <alignment horizontal="center" vertical="center" shrinkToFit="1"/>
    </xf>
    <xf numFmtId="38" fontId="5" fillId="3" borderId="2" xfId="1" applyFont="1" applyFill="1" applyBorder="1" applyAlignment="1" applyProtection="1">
      <alignment horizontal="center" vertical="center" shrinkToFit="1"/>
      <protection locked="0"/>
    </xf>
    <xf numFmtId="38" fontId="5" fillId="3" borderId="3" xfId="1" applyFont="1" applyFill="1" applyBorder="1" applyAlignment="1" applyProtection="1">
      <alignment horizontal="center" vertical="center" shrinkToFit="1"/>
      <protection locked="0"/>
    </xf>
    <xf numFmtId="38" fontId="5" fillId="0" borderId="11" xfId="1" applyFont="1" applyFill="1" applyBorder="1" applyAlignment="1">
      <alignment horizontal="center" vertical="center" shrinkToFit="1"/>
    </xf>
    <xf numFmtId="38" fontId="5" fillId="0" borderId="11" xfId="1" applyFont="1" applyBorder="1" applyAlignment="1">
      <alignment horizontal="center" vertical="center" shrinkToFit="1"/>
    </xf>
    <xf numFmtId="38" fontId="5" fillId="0" borderId="21" xfId="1" applyFont="1" applyBorder="1" applyAlignment="1">
      <alignment horizontal="center" vertical="center" shrinkToFit="1"/>
    </xf>
    <xf numFmtId="38" fontId="5" fillId="0" borderId="22" xfId="1" applyFont="1" applyBorder="1" applyAlignment="1">
      <alignment horizontal="center" vertical="center" shrinkToFit="1"/>
    </xf>
    <xf numFmtId="38" fontId="5" fillId="3" borderId="43" xfId="1" applyFont="1" applyFill="1" applyBorder="1" applyAlignment="1" applyProtection="1">
      <alignment horizontal="center" vertical="center" shrinkToFit="1"/>
      <protection locked="0"/>
    </xf>
    <xf numFmtId="38" fontId="5" fillId="3" borderId="44" xfId="1" applyFont="1" applyFill="1" applyBorder="1" applyAlignment="1" applyProtection="1">
      <alignment horizontal="center" vertical="center" shrinkToFit="1"/>
      <protection locked="0"/>
    </xf>
    <xf numFmtId="38" fontId="5" fillId="0" borderId="38" xfId="1" applyFont="1" applyFill="1" applyBorder="1" applyAlignment="1">
      <alignment horizontal="center" vertical="center" shrinkToFit="1"/>
    </xf>
    <xf numFmtId="38" fontId="5" fillId="0" borderId="38" xfId="1" applyFont="1" applyBorder="1" applyAlignment="1">
      <alignment horizontal="center" vertical="center" shrinkToFit="1"/>
    </xf>
    <xf numFmtId="38" fontId="0" fillId="0" borderId="4" xfId="1" applyFont="1" applyBorder="1" applyAlignment="1">
      <alignment horizontal="center" vertical="center" shrinkToFit="1"/>
    </xf>
    <xf numFmtId="38" fontId="0" fillId="0" borderId="43" xfId="1" applyFont="1" applyBorder="1" applyAlignment="1">
      <alignment horizontal="center" vertical="center" shrinkToFit="1"/>
    </xf>
    <xf numFmtId="38" fontId="0" fillId="0" borderId="44" xfId="1" applyFont="1" applyBorder="1" applyAlignment="1">
      <alignment horizontal="center" vertical="center" shrinkToFit="1"/>
    </xf>
    <xf numFmtId="38" fontId="0" fillId="0" borderId="45" xfId="1" applyFont="1" applyBorder="1" applyAlignment="1">
      <alignment horizontal="center" vertical="center" shrinkToFit="1"/>
    </xf>
    <xf numFmtId="0" fontId="0" fillId="4" borderId="30" xfId="0" applyFill="1" applyBorder="1" applyAlignment="1">
      <alignment horizontal="center" vertical="center"/>
    </xf>
    <xf numFmtId="0" fontId="0" fillId="4" borderId="31" xfId="0" applyFill="1" applyBorder="1" applyAlignment="1">
      <alignment horizontal="center" vertical="center"/>
    </xf>
    <xf numFmtId="0" fontId="0" fillId="4" borderId="21" xfId="0" applyFill="1" applyBorder="1" applyAlignment="1">
      <alignment horizontal="center" vertical="center"/>
    </xf>
    <xf numFmtId="0" fontId="5" fillId="4" borderId="30" xfId="0" applyFont="1" applyFill="1" applyBorder="1" applyAlignment="1">
      <alignment horizontal="center" vertical="center"/>
    </xf>
    <xf numFmtId="0" fontId="5" fillId="4" borderId="31" xfId="0" applyFont="1" applyFill="1" applyBorder="1" applyAlignment="1">
      <alignment horizontal="center" vertical="center"/>
    </xf>
    <xf numFmtId="0" fontId="5" fillId="4" borderId="21" xfId="0" applyFont="1" applyFill="1" applyBorder="1" applyAlignment="1">
      <alignment horizontal="center" vertical="center"/>
    </xf>
    <xf numFmtId="0" fontId="5" fillId="4" borderId="22" xfId="0" applyFont="1" applyFill="1" applyBorder="1" applyAlignment="1">
      <alignment horizontal="center" vertical="center"/>
    </xf>
    <xf numFmtId="176" fontId="0" fillId="3" borderId="2" xfId="1" applyNumberFormat="1" applyFont="1" applyFill="1" applyBorder="1" applyAlignment="1">
      <alignment horizontal="center" vertical="center" shrinkToFit="1"/>
    </xf>
    <xf numFmtId="176" fontId="0" fillId="3" borderId="3" xfId="1" applyNumberFormat="1" applyFont="1" applyFill="1" applyBorder="1" applyAlignment="1">
      <alignment horizontal="center" vertical="center" shrinkToFit="1"/>
    </xf>
    <xf numFmtId="176" fontId="0" fillId="3" borderId="2" xfId="0" applyNumberFormat="1" applyFill="1" applyBorder="1" applyAlignment="1">
      <alignment horizontal="center" vertical="center" shrinkToFit="1"/>
    </xf>
    <xf numFmtId="176" fontId="0" fillId="3" borderId="3" xfId="0" applyNumberFormat="1" applyFill="1" applyBorder="1" applyAlignment="1">
      <alignment horizontal="center" vertical="center" shrinkToFit="1"/>
    </xf>
    <xf numFmtId="176" fontId="0" fillId="0" borderId="2" xfId="1" applyNumberFormat="1" applyFont="1" applyFill="1" applyBorder="1" applyAlignment="1">
      <alignment horizontal="center" vertical="center" shrinkToFit="1"/>
    </xf>
    <xf numFmtId="176" fontId="0" fillId="0" borderId="3" xfId="1" applyNumberFormat="1" applyFont="1" applyFill="1" applyBorder="1" applyAlignment="1">
      <alignment horizontal="center" vertical="center" shrinkToFit="1"/>
    </xf>
    <xf numFmtId="176" fontId="0" fillId="0" borderId="2" xfId="0" applyNumberFormat="1" applyFill="1" applyBorder="1" applyAlignment="1">
      <alignment horizontal="center" vertical="center" shrinkToFit="1"/>
    </xf>
    <xf numFmtId="176" fontId="0" fillId="0" borderId="3" xfId="0" applyNumberFormat="1" applyFill="1" applyBorder="1" applyAlignment="1">
      <alignment horizontal="center" vertical="center" shrinkToFit="1"/>
    </xf>
    <xf numFmtId="176" fontId="0" fillId="3" borderId="43" xfId="1" applyNumberFormat="1" applyFont="1" applyFill="1" applyBorder="1" applyAlignment="1">
      <alignment horizontal="center" vertical="center" shrinkToFit="1"/>
    </xf>
    <xf numFmtId="176" fontId="0" fillId="3" borderId="44" xfId="1" applyNumberFormat="1" applyFont="1" applyFill="1" applyBorder="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92"/>
  <sheetViews>
    <sheetView tabSelected="1" zoomScaleNormal="100" workbookViewId="0"/>
  </sheetViews>
  <sheetFormatPr defaultRowHeight="13.5" x14ac:dyDescent="0.15"/>
  <cols>
    <col min="1" max="34" width="3.625" customWidth="1"/>
  </cols>
  <sheetData>
    <row r="1" spans="1:28" x14ac:dyDescent="0.15">
      <c r="A1" s="24" t="s">
        <v>83</v>
      </c>
      <c r="B1" s="2"/>
      <c r="C1" s="2"/>
      <c r="D1" s="2"/>
      <c r="E1" s="2"/>
      <c r="F1" s="2"/>
      <c r="G1" s="2"/>
      <c r="H1" s="2"/>
      <c r="I1" s="2"/>
      <c r="J1" s="2"/>
      <c r="K1" s="2"/>
      <c r="L1" s="2"/>
      <c r="M1" s="2"/>
      <c r="N1" s="2"/>
      <c r="O1" s="2"/>
      <c r="P1" s="2"/>
      <c r="Q1" s="2"/>
      <c r="R1" s="2"/>
      <c r="S1" s="2"/>
      <c r="T1" s="2"/>
      <c r="U1" s="2"/>
      <c r="V1" s="2"/>
      <c r="W1" s="2"/>
      <c r="X1" s="2"/>
      <c r="Y1" s="2"/>
      <c r="Z1" s="2"/>
      <c r="AA1" s="2"/>
      <c r="AB1" s="2"/>
    </row>
    <row r="2" spans="1:28" x14ac:dyDescent="0.15">
      <c r="A2" s="24" t="s">
        <v>142</v>
      </c>
      <c r="B2" s="2"/>
      <c r="C2" s="2"/>
      <c r="D2" s="2"/>
      <c r="E2" s="2"/>
      <c r="F2" s="2"/>
      <c r="G2" s="2"/>
      <c r="H2" s="2"/>
      <c r="I2" s="2"/>
      <c r="J2" s="2"/>
      <c r="K2" s="2"/>
      <c r="L2" s="2"/>
      <c r="M2" s="2"/>
      <c r="N2" s="2"/>
      <c r="O2" s="2"/>
      <c r="P2" s="2"/>
      <c r="Q2" s="2"/>
      <c r="R2" s="2"/>
      <c r="S2" s="2"/>
      <c r="T2" s="2"/>
      <c r="U2" s="2"/>
      <c r="V2" s="2"/>
      <c r="W2" s="2"/>
      <c r="X2" s="2"/>
      <c r="Y2" s="2"/>
      <c r="Z2" s="2"/>
      <c r="AA2" s="2"/>
      <c r="AB2" s="2"/>
    </row>
    <row r="5" spans="1:28" x14ac:dyDescent="0.15">
      <c r="A5" s="25" t="s">
        <v>84</v>
      </c>
      <c r="B5" s="2"/>
      <c r="C5" s="2"/>
      <c r="D5" s="2"/>
      <c r="E5" s="2"/>
      <c r="F5" s="2"/>
      <c r="G5" s="2"/>
      <c r="H5" s="2"/>
      <c r="I5" s="2"/>
      <c r="J5" s="2"/>
      <c r="K5" s="2"/>
      <c r="L5" s="2"/>
      <c r="M5" s="2"/>
      <c r="N5" s="2"/>
      <c r="O5" s="2"/>
      <c r="P5" s="2"/>
      <c r="Q5" s="2"/>
      <c r="R5" s="2"/>
      <c r="S5" s="2"/>
      <c r="T5" s="2"/>
      <c r="U5" s="2"/>
      <c r="V5" s="2"/>
      <c r="W5" s="2"/>
      <c r="X5" s="2"/>
      <c r="Y5" s="2"/>
      <c r="Z5" s="2"/>
      <c r="AA5" s="2"/>
      <c r="AB5" s="2"/>
    </row>
    <row r="6" spans="1:28" ht="34.5" customHeight="1" x14ac:dyDescent="0.15">
      <c r="A6" s="113" t="s">
        <v>54</v>
      </c>
      <c r="B6" s="114"/>
      <c r="C6" s="114"/>
      <c r="D6" s="114"/>
      <c r="E6" s="115"/>
      <c r="F6" s="116" t="s">
        <v>45</v>
      </c>
      <c r="G6" s="89"/>
      <c r="H6" s="89"/>
      <c r="I6" s="89"/>
      <c r="J6" s="89"/>
      <c r="K6" s="89" t="s">
        <v>1</v>
      </c>
      <c r="L6" s="89"/>
      <c r="M6" s="89"/>
      <c r="N6" s="89"/>
      <c r="O6" s="89"/>
      <c r="P6" s="89" t="s">
        <v>2</v>
      </c>
      <c r="Q6" s="89"/>
      <c r="R6" s="89"/>
      <c r="S6" s="89"/>
      <c r="T6" s="89"/>
      <c r="U6" s="2"/>
      <c r="V6" s="2"/>
      <c r="W6" s="2"/>
      <c r="X6" s="2"/>
      <c r="Y6" s="2"/>
      <c r="Z6" s="2"/>
      <c r="AA6" s="2"/>
      <c r="AB6" s="2"/>
    </row>
    <row r="7" spans="1:28" x14ac:dyDescent="0.15">
      <c r="A7" s="89" t="s">
        <v>3</v>
      </c>
      <c r="B7" s="89"/>
      <c r="C7" s="89"/>
      <c r="D7" s="89"/>
      <c r="E7" s="89"/>
      <c r="F7" s="90">
        <f>'様式２-３（２）~４(申請者１)'!E67+'様式２-３（２）~４(申請者２)'!E67+'様式２-３（２）~４(申請者３)'!E67+'様式２-３（２）~４(申請者４)'!E67+'様式２-３（２）~４(申請者５)'!E67+'様式２-３（２）~４(申請者６)'!E67+'様式２-３（２）~４(申請者７)'!E67+'様式２-３（２）~４(申請者８)'!E67+'様式２-３（２）~４(申請者９)'!E67+'様式２-３（２）~４(申請者１０)'!E67</f>
        <v>0</v>
      </c>
      <c r="G7" s="91"/>
      <c r="H7" s="91"/>
      <c r="I7" s="91"/>
      <c r="J7" s="26" t="s">
        <v>0</v>
      </c>
      <c r="K7" s="90">
        <f>'様式２-３（２）~４(申請者１)'!K67:N67+'様式２-３（２）~４(申請者２)'!K67:N67+'様式２-３（２）~４(申請者３)'!K67:N67+'様式２-３（２）~４(申請者４)'!K67:N67+'様式２-３（２）~４(申請者５)'!K67:N67+'様式２-３（２）~４(申請者６)'!K67:N67+'様式２-３（２）~４(申請者７)'!K67:N67+'様式２-３（２）~４(申請者８)'!K67:N67+'様式２-３（２）~４(申請者９)'!K67:N67+'様式２-３（２）~４(申請者１０)'!K67:N67</f>
        <v>0</v>
      </c>
      <c r="L7" s="91"/>
      <c r="M7" s="91"/>
      <c r="N7" s="91"/>
      <c r="O7" s="26" t="s">
        <v>0</v>
      </c>
      <c r="P7" s="90">
        <f>'様式２-３（２）~４(申請者１)'!P67:S67+'様式２-３（２）~４(申請者２)'!P67:S67+'様式２-３（２）~４(申請者３)'!P67:S67+'様式２-３（２）~４(申請者４)'!P67:S67+'様式２-３（２）~４(申請者５)'!P67:S67+'様式２-３（２）~４(申請者６)'!P67:S67+'様式２-３（２）~４(申請者７)'!P67:S67+'様式２-３（２）~４(申請者８)'!P67:S67+'様式２-３（２）~４(申請者９)'!P67:S67+'様式２-３（２）~４(申請者１０)'!P67:S67</f>
        <v>0</v>
      </c>
      <c r="Q7" s="91"/>
      <c r="R7" s="91"/>
      <c r="S7" s="91"/>
      <c r="T7" s="26" t="s">
        <v>0</v>
      </c>
      <c r="U7" s="2"/>
      <c r="V7" s="2"/>
      <c r="W7" s="2"/>
      <c r="X7" s="2"/>
      <c r="Y7" s="2"/>
      <c r="Z7" s="2"/>
      <c r="AA7" s="2"/>
      <c r="AB7" s="2"/>
    </row>
    <row r="8" spans="1:28" x14ac:dyDescent="0.15">
      <c r="A8" s="89" t="s">
        <v>4</v>
      </c>
      <c r="B8" s="89"/>
      <c r="C8" s="89"/>
      <c r="D8" s="89"/>
      <c r="E8" s="89"/>
      <c r="F8" s="90">
        <f>'様式２-３（２）~４(申請者１)'!E68+'様式２-３（２）~４(申請者２)'!E68+'様式２-３（２）~４(申請者３)'!E68+'様式２-３（２）~４(申請者４)'!E68+'様式２-３（２）~４(申請者５)'!E68+'様式２-３（２）~４(申請者６)'!E68+'様式２-３（２）~４(申請者７)'!E68+'様式２-３（２）~４(申請者８)'!E68+'様式２-３（２）~４(申請者９)'!E68+'様式２-３（２）~４(申請者１０)'!E68</f>
        <v>0</v>
      </c>
      <c r="G8" s="91"/>
      <c r="H8" s="91"/>
      <c r="I8" s="91"/>
      <c r="J8" s="26" t="s">
        <v>0</v>
      </c>
      <c r="K8" s="90">
        <f>'様式２-３（２）~４(申請者１)'!K68:N68+'様式２-３（２）~４(申請者２)'!K68:N68+'様式２-３（２）~４(申請者３)'!K68:N68+'様式２-３（２）~４(申請者４)'!K68:N68+'様式２-３（２）~４(申請者５)'!K68:N68+'様式２-３（２）~４(申請者６)'!K68:N68+'様式２-３（２）~４(申請者７)'!K68:N68+'様式２-３（２）~４(申請者８)'!K68:N68+'様式２-３（２）~４(申請者９)'!K68:N68+'様式２-３（２）~４(申請者１０)'!K68:N68</f>
        <v>0</v>
      </c>
      <c r="L8" s="91"/>
      <c r="M8" s="91"/>
      <c r="N8" s="91"/>
      <c r="O8" s="26" t="s">
        <v>0</v>
      </c>
      <c r="P8" s="90">
        <f>'様式２-３（２）~４(申請者１)'!P68:S68+'様式２-３（２）~４(申請者２)'!P68:S68+'様式２-３（２）~４(申請者３)'!P68:S68+'様式２-３（２）~４(申請者４)'!P68:S68+'様式２-３（２）~４(申請者５)'!P68:S68+'様式２-３（２）~４(申請者６)'!P68:S68+'様式２-３（２）~４(申請者７)'!P68:S68+'様式２-３（２）~４(申請者８)'!P68:S68+'様式２-３（２）~４(申請者９)'!P68:S68+'様式２-３（２）~４(申請者１０)'!P68:S68</f>
        <v>0</v>
      </c>
      <c r="Q8" s="91"/>
      <c r="R8" s="91"/>
      <c r="S8" s="91"/>
      <c r="T8" s="26" t="s">
        <v>0</v>
      </c>
      <c r="U8" s="2"/>
      <c r="V8" s="2"/>
      <c r="W8" s="2"/>
      <c r="X8" s="33"/>
      <c r="Y8" s="2"/>
      <c r="Z8" s="2"/>
      <c r="AA8" s="2"/>
      <c r="AB8" s="2"/>
    </row>
    <row r="9" spans="1:28" x14ac:dyDescent="0.15">
      <c r="A9" s="89" t="s">
        <v>5</v>
      </c>
      <c r="B9" s="89"/>
      <c r="C9" s="89"/>
      <c r="D9" s="89"/>
      <c r="E9" s="89"/>
      <c r="F9" s="90">
        <f>'様式２-３（２）~４(申請者１)'!E69+'様式２-３（２）~４(申請者２)'!E69+'様式２-３（２）~４(申請者３)'!E69+'様式２-３（２）~４(申請者４)'!E69+'様式２-３（２）~４(申請者５)'!E69+'様式２-３（２）~４(申請者６)'!E69+'様式２-３（２）~４(申請者７)'!E69+'様式２-３（２）~４(申請者８)'!E69+'様式２-３（２）~４(申請者９)'!E69+'様式２-３（２）~４(申請者１０)'!E69</f>
        <v>0</v>
      </c>
      <c r="G9" s="91"/>
      <c r="H9" s="91"/>
      <c r="I9" s="91"/>
      <c r="J9" s="26" t="s">
        <v>0</v>
      </c>
      <c r="K9" s="90">
        <f>'様式２-３（２）~４(申請者１)'!K69:N69+'様式２-３（２）~４(申請者２)'!K69:N69+'様式２-３（２）~４(申請者３)'!K69:N69+'様式２-３（２）~４(申請者４)'!K69:N69+'様式２-３（２）~４(申請者５)'!K69:N69+'様式２-３（２）~４(申請者６)'!K69:N69+'様式２-３（２）~４(申請者７)'!K69:N69+'様式２-３（２）~４(申請者８)'!K69:N69+'様式２-３（２）~４(申請者９)'!K69:N69+'様式２-３（２）~４(申請者１０)'!K69:N69</f>
        <v>0</v>
      </c>
      <c r="L9" s="91"/>
      <c r="M9" s="91"/>
      <c r="N9" s="91"/>
      <c r="O9" s="26" t="s">
        <v>0</v>
      </c>
      <c r="P9" s="90">
        <f>'様式２-３（２）~４(申請者１)'!P69:S69+'様式２-３（２）~４(申請者２)'!P69:S69+'様式２-３（２）~４(申請者３)'!P69:S69+'様式２-３（２）~４(申請者４)'!P69:S69+'様式２-３（２）~４(申請者５)'!P69:S69+'様式２-３（２）~４(申請者６)'!P69:S69+'様式２-３（２）~４(申請者７)'!P69:S69+'様式２-３（２）~４(申請者８)'!P69:S69+'様式２-３（２）~４(申請者９)'!P69:S69+'様式２-３（２）~４(申請者１０)'!P69:S69</f>
        <v>0</v>
      </c>
      <c r="Q9" s="91"/>
      <c r="R9" s="91"/>
      <c r="S9" s="91"/>
      <c r="T9" s="26" t="s">
        <v>0</v>
      </c>
      <c r="U9" s="2"/>
      <c r="V9" s="2"/>
      <c r="W9" s="2"/>
      <c r="X9" s="2"/>
      <c r="Y9" s="2"/>
      <c r="Z9" s="2"/>
      <c r="AA9" s="2"/>
      <c r="AB9" s="2"/>
    </row>
    <row r="10" spans="1:28" ht="14.25" thickBot="1" x14ac:dyDescent="0.2">
      <c r="A10" s="92" t="s">
        <v>20</v>
      </c>
      <c r="B10" s="92"/>
      <c r="C10" s="92"/>
      <c r="D10" s="92"/>
      <c r="E10" s="92"/>
      <c r="F10" s="93">
        <f>'様式２-３（２）~４(申請者１)'!E70+'様式２-３（２）~４(申請者２)'!E70+'様式２-３（２）~４(申請者３)'!E70+'様式２-３（２）~４(申請者４)'!E70+'様式２-３（２）~４(申請者５)'!E70+'様式２-３（２）~４(申請者６)'!E70+'様式２-３（２）~４(申請者７)'!E70+'様式２-３（２）~４(申請者８)'!E70+'様式２-３（２）~４(申請者９)'!E70+'様式２-３（２）~４(申請者１０)'!E70</f>
        <v>0</v>
      </c>
      <c r="G10" s="94"/>
      <c r="H10" s="94"/>
      <c r="I10" s="94"/>
      <c r="J10" s="45" t="s">
        <v>0</v>
      </c>
      <c r="K10" s="95"/>
      <c r="L10" s="96"/>
      <c r="M10" s="96"/>
      <c r="N10" s="96"/>
      <c r="O10" s="97"/>
      <c r="P10" s="95"/>
      <c r="Q10" s="96"/>
      <c r="R10" s="96"/>
      <c r="S10" s="96"/>
      <c r="T10" s="97"/>
      <c r="U10" s="2"/>
      <c r="V10" s="2"/>
      <c r="W10" s="2"/>
      <c r="X10" s="2"/>
      <c r="Y10" s="2"/>
      <c r="Z10" s="2"/>
      <c r="AA10" s="2"/>
      <c r="AB10" s="2"/>
    </row>
    <row r="11" spans="1:28" ht="14.25" thickTop="1" x14ac:dyDescent="0.15">
      <c r="A11" s="98" t="s">
        <v>6</v>
      </c>
      <c r="B11" s="98"/>
      <c r="C11" s="98"/>
      <c r="D11" s="98"/>
      <c r="E11" s="98"/>
      <c r="F11" s="99">
        <f>SUM(F7:I10)</f>
        <v>0</v>
      </c>
      <c r="G11" s="100"/>
      <c r="H11" s="100"/>
      <c r="I11" s="100"/>
      <c r="J11" s="27" t="s">
        <v>0</v>
      </c>
      <c r="K11" s="99">
        <f>SUM(K7:N9)</f>
        <v>0</v>
      </c>
      <c r="L11" s="100"/>
      <c r="M11" s="100"/>
      <c r="N11" s="100"/>
      <c r="O11" s="27" t="s">
        <v>0</v>
      </c>
      <c r="P11" s="99">
        <f>SUM(P7:S9)</f>
        <v>0</v>
      </c>
      <c r="Q11" s="100"/>
      <c r="R11" s="100"/>
      <c r="S11" s="100"/>
      <c r="T11" s="27" t="s">
        <v>0</v>
      </c>
      <c r="U11" s="2"/>
      <c r="V11" s="2"/>
      <c r="W11" s="2"/>
      <c r="X11" s="2"/>
      <c r="Y11" s="2"/>
      <c r="Z11" s="2"/>
      <c r="AA11" s="2"/>
      <c r="AB11" s="2"/>
    </row>
    <row r="12" spans="1:28" x14ac:dyDescent="0.15">
      <c r="A12" s="24" t="s">
        <v>85</v>
      </c>
      <c r="B12" s="2"/>
      <c r="C12" s="2"/>
      <c r="D12" s="2"/>
      <c r="E12" s="2"/>
      <c r="F12" s="2"/>
      <c r="G12" s="2"/>
      <c r="H12" s="2"/>
      <c r="I12" s="2"/>
      <c r="J12" s="2"/>
      <c r="K12" s="2"/>
      <c r="L12" s="2"/>
      <c r="M12" s="2"/>
      <c r="N12" s="2"/>
      <c r="O12" s="2"/>
      <c r="P12" s="2"/>
      <c r="Q12" s="2"/>
      <c r="R12" s="2"/>
      <c r="S12" s="2"/>
      <c r="T12" s="2"/>
      <c r="U12" s="2"/>
      <c r="V12" s="2"/>
      <c r="W12" s="2"/>
      <c r="X12" s="2"/>
      <c r="Y12" s="2"/>
      <c r="Z12" s="2"/>
      <c r="AA12" s="2"/>
      <c r="AB12" s="24"/>
    </row>
    <row r="13" spans="1:28" x14ac:dyDescent="0.15">
      <c r="A13" s="28"/>
    </row>
    <row r="15" spans="1:28" x14ac:dyDescent="0.15">
      <c r="A15" s="28" t="s">
        <v>55</v>
      </c>
      <c r="Z15" s="2"/>
      <c r="AA15" s="2"/>
      <c r="AB15" s="2"/>
    </row>
    <row r="16" spans="1:28" x14ac:dyDescent="0.15">
      <c r="A16" s="28" t="s">
        <v>56</v>
      </c>
      <c r="Z16" s="8"/>
      <c r="AA16" s="8"/>
      <c r="AB16" s="8"/>
    </row>
    <row r="17" spans="1:31" x14ac:dyDescent="0.15">
      <c r="A17" s="121" t="s">
        <v>57</v>
      </c>
      <c r="B17" s="122"/>
      <c r="C17" s="122"/>
      <c r="D17" s="122"/>
      <c r="E17" s="123"/>
      <c r="F17" s="143" t="s">
        <v>60</v>
      </c>
      <c r="G17" s="134"/>
      <c r="H17" s="134"/>
      <c r="I17" s="144"/>
      <c r="J17" s="127" t="s">
        <v>61</v>
      </c>
      <c r="K17" s="128"/>
      <c r="L17" s="128"/>
      <c r="M17" s="129"/>
      <c r="N17" s="133" t="s">
        <v>62</v>
      </c>
      <c r="O17" s="134"/>
      <c r="P17" s="134"/>
      <c r="Q17" s="134"/>
      <c r="R17" s="134"/>
      <c r="S17" s="134"/>
      <c r="T17" s="134" t="s">
        <v>63</v>
      </c>
      <c r="U17" s="134"/>
      <c r="V17" s="134"/>
      <c r="W17" s="134"/>
      <c r="X17" s="134"/>
      <c r="Y17" s="138"/>
      <c r="Z17" s="12"/>
      <c r="AA17" s="8"/>
      <c r="AB17" s="8"/>
    </row>
    <row r="18" spans="1:31" x14ac:dyDescent="0.15">
      <c r="A18" s="124"/>
      <c r="B18" s="125"/>
      <c r="C18" s="125"/>
      <c r="D18" s="125"/>
      <c r="E18" s="126"/>
      <c r="F18" s="142"/>
      <c r="G18" s="141"/>
      <c r="H18" s="141"/>
      <c r="I18" s="7" t="s">
        <v>9</v>
      </c>
      <c r="J18" s="130"/>
      <c r="K18" s="131"/>
      <c r="L18" s="131"/>
      <c r="M18" s="132"/>
      <c r="N18" s="139">
        <f>W66</f>
        <v>0</v>
      </c>
      <c r="O18" s="140"/>
      <c r="P18" s="140"/>
      <c r="Q18" s="140"/>
      <c r="R18" s="140"/>
      <c r="S18" s="4" t="s">
        <v>9</v>
      </c>
      <c r="T18" s="141"/>
      <c r="U18" s="141"/>
      <c r="V18" s="141"/>
      <c r="W18" s="141"/>
      <c r="X18" s="141"/>
      <c r="Y18" s="4" t="s">
        <v>9</v>
      </c>
      <c r="Z18" s="12"/>
      <c r="AA18" s="8"/>
      <c r="AB18" s="8"/>
    </row>
    <row r="19" spans="1:31" x14ac:dyDescent="0.15">
      <c r="A19" s="89" t="s">
        <v>58</v>
      </c>
      <c r="B19" s="89"/>
      <c r="C19" s="89"/>
      <c r="D19" s="89"/>
      <c r="E19" s="136" t="s">
        <v>102</v>
      </c>
      <c r="F19" s="89"/>
      <c r="G19" s="89"/>
      <c r="H19" s="89"/>
      <c r="I19" s="116" t="s">
        <v>45</v>
      </c>
      <c r="J19" s="89"/>
      <c r="K19" s="89"/>
      <c r="L19" s="89"/>
      <c r="M19" s="89" t="s">
        <v>1</v>
      </c>
      <c r="N19" s="89"/>
      <c r="O19" s="89"/>
      <c r="P19" s="89"/>
      <c r="Q19" s="135" t="s">
        <v>59</v>
      </c>
      <c r="R19" s="128"/>
      <c r="S19" s="128"/>
      <c r="T19" s="128"/>
      <c r="U19" s="128"/>
      <c r="V19" s="137"/>
      <c r="W19" s="89" t="s">
        <v>13</v>
      </c>
      <c r="X19" s="89"/>
      <c r="Y19" s="135"/>
      <c r="Z19" s="46"/>
      <c r="AA19" s="47"/>
      <c r="AB19" s="47"/>
    </row>
    <row r="20" spans="1:31" ht="27" customHeight="1" x14ac:dyDescent="0.15">
      <c r="A20" s="89"/>
      <c r="B20" s="89"/>
      <c r="C20" s="89"/>
      <c r="D20" s="89"/>
      <c r="E20" s="89"/>
      <c r="F20" s="89"/>
      <c r="G20" s="89"/>
      <c r="H20" s="89"/>
      <c r="I20" s="89"/>
      <c r="J20" s="89"/>
      <c r="K20" s="89"/>
      <c r="L20" s="89"/>
      <c r="M20" s="89"/>
      <c r="N20" s="89"/>
      <c r="O20" s="89"/>
      <c r="P20" s="89"/>
      <c r="Q20" s="89" t="s">
        <v>11</v>
      </c>
      <c r="R20" s="89"/>
      <c r="S20" s="89"/>
      <c r="T20" s="89" t="s">
        <v>12</v>
      </c>
      <c r="U20" s="89"/>
      <c r="V20" s="89"/>
      <c r="W20" s="89"/>
      <c r="X20" s="89"/>
      <c r="Y20" s="135"/>
      <c r="Z20" s="46"/>
      <c r="AA20" s="47"/>
      <c r="AB20" s="47"/>
    </row>
    <row r="21" spans="1:31" x14ac:dyDescent="0.15">
      <c r="A21" s="112"/>
      <c r="B21" s="112"/>
      <c r="C21" s="112"/>
      <c r="D21" s="112"/>
      <c r="E21" s="112"/>
      <c r="F21" s="112"/>
      <c r="G21" s="112"/>
      <c r="H21" s="112"/>
      <c r="I21" s="164"/>
      <c r="J21" s="165"/>
      <c r="K21" s="165"/>
      <c r="L21" s="36" t="s">
        <v>0</v>
      </c>
      <c r="M21" s="164"/>
      <c r="N21" s="165"/>
      <c r="O21" s="165"/>
      <c r="P21" s="36" t="s">
        <v>0</v>
      </c>
      <c r="Q21" s="119" t="e">
        <f>ROUNDDOWN(M21*'様式２-２（１）~３（１）'!$AA$82/100,0)</f>
        <v>#DIV/0!</v>
      </c>
      <c r="R21" s="119"/>
      <c r="S21" s="119"/>
      <c r="T21" s="119" t="e">
        <f>I21-Q21</f>
        <v>#DIV/0!</v>
      </c>
      <c r="U21" s="119"/>
      <c r="V21" s="119"/>
      <c r="W21" s="112"/>
      <c r="X21" s="112"/>
      <c r="Y21" s="112"/>
      <c r="Z21" s="12"/>
      <c r="AA21" s="2"/>
      <c r="AB21" s="2"/>
      <c r="AE21" s="23" t="str">
        <f>IF(I21&gt;=M21,"","←補助対象経費が補助事業に要する経費を超えています")</f>
        <v/>
      </c>
    </row>
    <row r="22" spans="1:31" x14ac:dyDescent="0.15">
      <c r="A22" s="112"/>
      <c r="B22" s="112"/>
      <c r="C22" s="112"/>
      <c r="D22" s="112"/>
      <c r="E22" s="112"/>
      <c r="F22" s="112"/>
      <c r="G22" s="112"/>
      <c r="H22" s="112"/>
      <c r="I22" s="164"/>
      <c r="J22" s="165"/>
      <c r="K22" s="165"/>
      <c r="L22" s="36" t="s">
        <v>0</v>
      </c>
      <c r="M22" s="164"/>
      <c r="N22" s="165"/>
      <c r="O22" s="165"/>
      <c r="P22" s="36" t="s">
        <v>0</v>
      </c>
      <c r="Q22" s="119" t="e">
        <f>ROUNDDOWN(M22*'様式２-２（１）~３（１）'!$AA$82/100,0)</f>
        <v>#DIV/0!</v>
      </c>
      <c r="R22" s="119"/>
      <c r="S22" s="119"/>
      <c r="T22" s="119" t="e">
        <f t="shared" ref="T22:T30" si="0">I22-Q22</f>
        <v>#DIV/0!</v>
      </c>
      <c r="U22" s="119"/>
      <c r="V22" s="119"/>
      <c r="W22" s="112"/>
      <c r="X22" s="112"/>
      <c r="Y22" s="112"/>
      <c r="Z22" s="12"/>
      <c r="AA22" s="2"/>
      <c r="AB22" s="2"/>
      <c r="AE22" s="23" t="str">
        <f t="shared" ref="AE22:AE30" si="1">IF(I22&gt;=M22,"","←補助対象経費が補助事業に要する経費を超えています")</f>
        <v/>
      </c>
    </row>
    <row r="23" spans="1:31" x14ac:dyDescent="0.15">
      <c r="A23" s="112"/>
      <c r="B23" s="112"/>
      <c r="C23" s="112"/>
      <c r="D23" s="112"/>
      <c r="E23" s="112"/>
      <c r="F23" s="112"/>
      <c r="G23" s="112"/>
      <c r="H23" s="112"/>
      <c r="I23" s="164"/>
      <c r="J23" s="165"/>
      <c r="K23" s="165"/>
      <c r="L23" s="36" t="s">
        <v>0</v>
      </c>
      <c r="M23" s="164"/>
      <c r="N23" s="165"/>
      <c r="O23" s="165"/>
      <c r="P23" s="36" t="s">
        <v>0</v>
      </c>
      <c r="Q23" s="119" t="e">
        <f>ROUNDDOWN(M23*'様式２-２（１）~３（１）'!$AA$82/100,0)</f>
        <v>#DIV/0!</v>
      </c>
      <c r="R23" s="119"/>
      <c r="S23" s="119"/>
      <c r="T23" s="119" t="e">
        <f t="shared" si="0"/>
        <v>#DIV/0!</v>
      </c>
      <c r="U23" s="119"/>
      <c r="V23" s="119"/>
      <c r="W23" s="112"/>
      <c r="X23" s="112"/>
      <c r="Y23" s="112"/>
      <c r="Z23" s="12"/>
      <c r="AA23" s="2"/>
      <c r="AB23" s="2"/>
      <c r="AE23" s="23" t="str">
        <f t="shared" si="1"/>
        <v/>
      </c>
    </row>
    <row r="24" spans="1:31" x14ac:dyDescent="0.15">
      <c r="A24" s="112"/>
      <c r="B24" s="112"/>
      <c r="C24" s="112"/>
      <c r="D24" s="112"/>
      <c r="E24" s="112"/>
      <c r="F24" s="112"/>
      <c r="G24" s="112"/>
      <c r="H24" s="112"/>
      <c r="I24" s="164"/>
      <c r="J24" s="165"/>
      <c r="K24" s="165"/>
      <c r="L24" s="36" t="s">
        <v>0</v>
      </c>
      <c r="M24" s="164"/>
      <c r="N24" s="165"/>
      <c r="O24" s="165"/>
      <c r="P24" s="36" t="s">
        <v>0</v>
      </c>
      <c r="Q24" s="119" t="e">
        <f>ROUNDDOWN(M24*'様式２-２（１）~３（１）'!$AA$82/100,0)</f>
        <v>#DIV/0!</v>
      </c>
      <c r="R24" s="119"/>
      <c r="S24" s="119"/>
      <c r="T24" s="119" t="e">
        <f t="shared" si="0"/>
        <v>#DIV/0!</v>
      </c>
      <c r="U24" s="119"/>
      <c r="V24" s="119"/>
      <c r="W24" s="112"/>
      <c r="X24" s="112"/>
      <c r="Y24" s="112"/>
      <c r="Z24" s="12"/>
      <c r="AA24" s="2"/>
      <c r="AB24" s="2"/>
      <c r="AE24" s="23" t="str">
        <f>IF(I24&gt;=M24,"","←補助対象経費が補助事業に要する経費を超えています")</f>
        <v/>
      </c>
    </row>
    <row r="25" spans="1:31" x14ac:dyDescent="0.15">
      <c r="A25" s="108"/>
      <c r="B25" s="109"/>
      <c r="C25" s="109"/>
      <c r="D25" s="110"/>
      <c r="E25" s="108"/>
      <c r="F25" s="109"/>
      <c r="G25" s="109"/>
      <c r="H25" s="110"/>
      <c r="I25" s="164"/>
      <c r="J25" s="165"/>
      <c r="K25" s="165"/>
      <c r="L25" s="36" t="s">
        <v>0</v>
      </c>
      <c r="M25" s="164"/>
      <c r="N25" s="165"/>
      <c r="O25" s="165"/>
      <c r="P25" s="36" t="s">
        <v>0</v>
      </c>
      <c r="Q25" s="119" t="e">
        <f>ROUNDDOWN(M25*'様式２-２（１）~３（１）'!$AA$82/100,0)</f>
        <v>#DIV/0!</v>
      </c>
      <c r="R25" s="119"/>
      <c r="S25" s="119"/>
      <c r="T25" s="119" t="e">
        <f t="shared" si="0"/>
        <v>#DIV/0!</v>
      </c>
      <c r="U25" s="119"/>
      <c r="V25" s="119"/>
      <c r="W25" s="108"/>
      <c r="X25" s="109"/>
      <c r="Y25" s="110"/>
      <c r="Z25" s="12"/>
      <c r="AA25" s="2"/>
      <c r="AB25" s="2"/>
      <c r="AE25" s="23" t="str">
        <f t="shared" si="1"/>
        <v/>
      </c>
    </row>
    <row r="26" spans="1:31" x14ac:dyDescent="0.15">
      <c r="A26" s="112"/>
      <c r="B26" s="112"/>
      <c r="C26" s="112"/>
      <c r="D26" s="112"/>
      <c r="E26" s="112"/>
      <c r="F26" s="112"/>
      <c r="G26" s="112"/>
      <c r="H26" s="112"/>
      <c r="I26" s="164"/>
      <c r="J26" s="165"/>
      <c r="K26" s="165"/>
      <c r="L26" s="36" t="s">
        <v>0</v>
      </c>
      <c r="M26" s="164"/>
      <c r="N26" s="165"/>
      <c r="O26" s="165"/>
      <c r="P26" s="36" t="s">
        <v>0</v>
      </c>
      <c r="Q26" s="119" t="e">
        <f>ROUNDDOWN(M26*'様式２-２（１）~３（１）'!$AA$82/100,0)</f>
        <v>#DIV/0!</v>
      </c>
      <c r="R26" s="119"/>
      <c r="S26" s="119"/>
      <c r="T26" s="119" t="e">
        <f t="shared" si="0"/>
        <v>#DIV/0!</v>
      </c>
      <c r="U26" s="119"/>
      <c r="V26" s="119"/>
      <c r="W26" s="112"/>
      <c r="X26" s="112"/>
      <c r="Y26" s="112"/>
      <c r="Z26" s="12"/>
      <c r="AA26" s="2"/>
      <c r="AB26" s="2"/>
      <c r="AE26" s="23" t="str">
        <f t="shared" si="1"/>
        <v/>
      </c>
    </row>
    <row r="27" spans="1:31" x14ac:dyDescent="0.15">
      <c r="A27" s="112"/>
      <c r="B27" s="112"/>
      <c r="C27" s="112"/>
      <c r="D27" s="112"/>
      <c r="E27" s="112"/>
      <c r="F27" s="112"/>
      <c r="G27" s="112"/>
      <c r="H27" s="112"/>
      <c r="I27" s="164"/>
      <c r="J27" s="165"/>
      <c r="K27" s="165"/>
      <c r="L27" s="36" t="s">
        <v>0</v>
      </c>
      <c r="M27" s="164"/>
      <c r="N27" s="165"/>
      <c r="O27" s="165"/>
      <c r="P27" s="36" t="s">
        <v>0</v>
      </c>
      <c r="Q27" s="119" t="e">
        <f>ROUNDDOWN(M27*'様式２-２（１）~３（１）'!$AA$82/100,0)</f>
        <v>#DIV/0!</v>
      </c>
      <c r="R27" s="119"/>
      <c r="S27" s="119"/>
      <c r="T27" s="119" t="e">
        <f t="shared" si="0"/>
        <v>#DIV/0!</v>
      </c>
      <c r="U27" s="119"/>
      <c r="V27" s="119"/>
      <c r="W27" s="112"/>
      <c r="X27" s="112"/>
      <c r="Y27" s="112"/>
      <c r="Z27" s="12"/>
      <c r="AA27" s="2"/>
      <c r="AB27" s="2"/>
      <c r="AE27" s="23" t="str">
        <f t="shared" si="1"/>
        <v/>
      </c>
    </row>
    <row r="28" spans="1:31" x14ac:dyDescent="0.15">
      <c r="A28" s="112"/>
      <c r="B28" s="112"/>
      <c r="C28" s="112"/>
      <c r="D28" s="112"/>
      <c r="E28" s="112"/>
      <c r="F28" s="112"/>
      <c r="G28" s="112"/>
      <c r="H28" s="112"/>
      <c r="I28" s="164"/>
      <c r="J28" s="165"/>
      <c r="K28" s="165"/>
      <c r="L28" s="36" t="s">
        <v>0</v>
      </c>
      <c r="M28" s="164"/>
      <c r="N28" s="165"/>
      <c r="O28" s="165"/>
      <c r="P28" s="36" t="s">
        <v>0</v>
      </c>
      <c r="Q28" s="119" t="e">
        <f>ROUNDDOWN(M28*'様式２-２（１）~３（１）'!$AA$82/100,0)</f>
        <v>#DIV/0!</v>
      </c>
      <c r="R28" s="119"/>
      <c r="S28" s="119"/>
      <c r="T28" s="119" t="e">
        <f t="shared" si="0"/>
        <v>#DIV/0!</v>
      </c>
      <c r="U28" s="119"/>
      <c r="V28" s="119"/>
      <c r="W28" s="112"/>
      <c r="X28" s="112"/>
      <c r="Y28" s="112"/>
      <c r="Z28" s="12"/>
      <c r="AA28" s="2"/>
      <c r="AB28" s="2"/>
      <c r="AD28" s="32"/>
      <c r="AE28" s="23" t="str">
        <f t="shared" si="1"/>
        <v/>
      </c>
    </row>
    <row r="29" spans="1:31" x14ac:dyDescent="0.15">
      <c r="A29" s="108"/>
      <c r="B29" s="109"/>
      <c r="C29" s="109"/>
      <c r="D29" s="110"/>
      <c r="E29" s="108"/>
      <c r="F29" s="109"/>
      <c r="G29" s="109"/>
      <c r="H29" s="110"/>
      <c r="I29" s="164"/>
      <c r="J29" s="165"/>
      <c r="K29" s="165"/>
      <c r="L29" s="36" t="s">
        <v>0</v>
      </c>
      <c r="M29" s="164"/>
      <c r="N29" s="165"/>
      <c r="O29" s="165"/>
      <c r="P29" s="36" t="s">
        <v>0</v>
      </c>
      <c r="Q29" s="119" t="e">
        <f>ROUNDDOWN(M29*'様式２-２（１）~３（１）'!$AA$82/100,0)</f>
        <v>#DIV/0!</v>
      </c>
      <c r="R29" s="119"/>
      <c r="S29" s="119"/>
      <c r="T29" s="119" t="e">
        <f t="shared" si="0"/>
        <v>#DIV/0!</v>
      </c>
      <c r="U29" s="119"/>
      <c r="V29" s="119"/>
      <c r="W29" s="108"/>
      <c r="X29" s="109"/>
      <c r="Y29" s="110"/>
      <c r="Z29" s="12"/>
      <c r="AA29" s="2"/>
      <c r="AB29" s="2"/>
      <c r="AE29" s="23" t="str">
        <f t="shared" si="1"/>
        <v/>
      </c>
    </row>
    <row r="30" spans="1:31" x14ac:dyDescent="0.15">
      <c r="A30" s="112"/>
      <c r="B30" s="112"/>
      <c r="C30" s="112"/>
      <c r="D30" s="112"/>
      <c r="E30" s="112"/>
      <c r="F30" s="112"/>
      <c r="G30" s="112"/>
      <c r="H30" s="112"/>
      <c r="I30" s="164"/>
      <c r="J30" s="165"/>
      <c r="K30" s="165"/>
      <c r="L30" s="36" t="s">
        <v>0</v>
      </c>
      <c r="M30" s="164"/>
      <c r="N30" s="165"/>
      <c r="O30" s="165"/>
      <c r="P30" s="36" t="s">
        <v>0</v>
      </c>
      <c r="Q30" s="119" t="e">
        <f>ROUNDDOWN(M30*'様式２-２（１）~３（１）'!$AA$82/100,0)</f>
        <v>#DIV/0!</v>
      </c>
      <c r="R30" s="119"/>
      <c r="S30" s="119"/>
      <c r="T30" s="119" t="e">
        <f t="shared" si="0"/>
        <v>#DIV/0!</v>
      </c>
      <c r="U30" s="119"/>
      <c r="V30" s="119"/>
      <c r="W30" s="112"/>
      <c r="X30" s="112"/>
      <c r="Y30" s="112"/>
      <c r="Z30" s="12"/>
      <c r="AA30" s="2"/>
      <c r="AB30" s="2"/>
      <c r="AE30" s="23" t="str">
        <f t="shared" si="1"/>
        <v/>
      </c>
    </row>
    <row r="31" spans="1:31" x14ac:dyDescent="0.15">
      <c r="A31" s="170" t="s">
        <v>46</v>
      </c>
      <c r="B31" s="171"/>
      <c r="C31" s="171"/>
      <c r="D31" s="171"/>
      <c r="E31" s="171"/>
      <c r="F31" s="171"/>
      <c r="G31" s="171"/>
      <c r="H31" s="172"/>
      <c r="I31" s="166">
        <f>SUM(I21:K30)</f>
        <v>0</v>
      </c>
      <c r="J31" s="167"/>
      <c r="K31" s="167"/>
      <c r="L31" s="36" t="s">
        <v>0</v>
      </c>
      <c r="M31" s="168">
        <f>SUM(M21:O30)</f>
        <v>0</v>
      </c>
      <c r="N31" s="169"/>
      <c r="O31" s="169"/>
      <c r="P31" s="36" t="s">
        <v>0</v>
      </c>
      <c r="Q31" s="120" t="e">
        <f>SUM(Q21:S30)</f>
        <v>#DIV/0!</v>
      </c>
      <c r="R31" s="120"/>
      <c r="S31" s="120"/>
      <c r="T31" s="120" t="e">
        <f>SUM(T21:V30)</f>
        <v>#DIV/0!</v>
      </c>
      <c r="U31" s="120"/>
      <c r="V31" s="120"/>
      <c r="W31" s="163"/>
      <c r="X31" s="163"/>
      <c r="Y31" s="163"/>
      <c r="Z31" s="12"/>
      <c r="AA31" s="2"/>
      <c r="AB31" s="2"/>
      <c r="AE31" s="23" t="str">
        <f>IF(I31=F7,IF(M31=K7," ","←補助事業に要する経費、補助対象経費の合計のうちいずれか、或いは双方の値が様式２-２（１）の表の値と一致してません"),"←補助事業に要する経費、補助対象経費の合計のうちいずれか、或いは双方の値が様式２-２（１）の表の値と一致してません")</f>
        <v xml:space="preserve"> </v>
      </c>
    </row>
    <row r="32" spans="1:31" s="17" customFormat="1" x14ac:dyDescent="0.15">
      <c r="A32" s="19"/>
      <c r="B32" s="19"/>
      <c r="C32" s="19"/>
      <c r="D32" s="19"/>
      <c r="E32" s="19"/>
      <c r="F32" s="19"/>
      <c r="G32" s="19"/>
      <c r="H32" s="19"/>
      <c r="I32" s="19"/>
      <c r="J32" s="19"/>
      <c r="K32" s="19"/>
      <c r="L32" s="20"/>
      <c r="M32" s="19"/>
      <c r="N32" s="19"/>
      <c r="O32" s="19"/>
      <c r="P32" s="20"/>
      <c r="Q32" s="19"/>
      <c r="R32" s="19"/>
      <c r="S32" s="19"/>
      <c r="T32" s="20"/>
      <c r="U32" s="20"/>
      <c r="V32" s="20"/>
      <c r="W32" s="20"/>
      <c r="X32" s="20"/>
      <c r="Y32" s="22"/>
      <c r="Z32" s="22"/>
      <c r="AA32" s="22"/>
      <c r="AB32" s="19"/>
      <c r="AC32" s="22"/>
      <c r="AE32" s="21"/>
    </row>
    <row r="33" spans="1:34" x14ac:dyDescent="0.15">
      <c r="A33" s="28" t="s">
        <v>64</v>
      </c>
    </row>
    <row r="34" spans="1:34" x14ac:dyDescent="0.15">
      <c r="A34" s="28" t="s">
        <v>65</v>
      </c>
      <c r="J34" s="1"/>
    </row>
    <row r="35" spans="1:34" x14ac:dyDescent="0.15">
      <c r="A35" s="28" t="s">
        <v>66</v>
      </c>
    </row>
    <row r="37" spans="1:34" x14ac:dyDescent="0.15">
      <c r="A37" s="28" t="s">
        <v>79</v>
      </c>
    </row>
    <row r="38" spans="1:34" ht="54" customHeight="1" x14ac:dyDescent="0.15">
      <c r="A38" s="89" t="s">
        <v>67</v>
      </c>
      <c r="B38" s="89"/>
      <c r="C38" s="89" t="s">
        <v>68</v>
      </c>
      <c r="D38" s="89"/>
      <c r="E38" s="89"/>
      <c r="F38" s="89"/>
      <c r="G38" s="89" t="s">
        <v>69</v>
      </c>
      <c r="H38" s="89"/>
      <c r="I38" s="89"/>
      <c r="J38" s="89"/>
      <c r="K38" s="89" t="s">
        <v>70</v>
      </c>
      <c r="L38" s="89"/>
      <c r="M38" s="116" t="s">
        <v>162</v>
      </c>
      <c r="N38" s="89"/>
      <c r="O38" s="89"/>
      <c r="P38" s="89"/>
      <c r="Q38" s="116" t="s">
        <v>71</v>
      </c>
      <c r="R38" s="116"/>
      <c r="S38" s="116"/>
      <c r="T38" s="116" t="s">
        <v>72</v>
      </c>
      <c r="U38" s="89"/>
      <c r="V38" s="89"/>
      <c r="W38" s="116" t="s">
        <v>73</v>
      </c>
      <c r="X38" s="89"/>
      <c r="Y38" s="89"/>
    </row>
    <row r="39" spans="1:34" x14ac:dyDescent="0.15">
      <c r="A39" s="107">
        <v>1</v>
      </c>
      <c r="B39" s="107"/>
      <c r="C39" s="112"/>
      <c r="D39" s="112"/>
      <c r="E39" s="112"/>
      <c r="F39" s="112"/>
      <c r="G39" s="112"/>
      <c r="H39" s="112"/>
      <c r="I39" s="112"/>
      <c r="J39" s="112"/>
      <c r="K39" s="111"/>
      <c r="L39" s="111"/>
      <c r="M39" s="112"/>
      <c r="N39" s="112"/>
      <c r="O39" s="112"/>
      <c r="P39" s="112"/>
      <c r="Q39" s="112"/>
      <c r="R39" s="112"/>
      <c r="S39" s="112"/>
      <c r="T39" s="117"/>
      <c r="U39" s="118"/>
      <c r="V39" s="9" t="s">
        <v>9</v>
      </c>
      <c r="W39" s="117"/>
      <c r="X39" s="118"/>
      <c r="Y39" s="10" t="s">
        <v>9</v>
      </c>
      <c r="AE39" s="23"/>
    </row>
    <row r="40" spans="1:34" x14ac:dyDescent="0.15">
      <c r="A40" s="107">
        <v>2</v>
      </c>
      <c r="B40" s="107"/>
      <c r="C40" s="112"/>
      <c r="D40" s="112"/>
      <c r="E40" s="112"/>
      <c r="F40" s="112"/>
      <c r="G40" s="112"/>
      <c r="H40" s="112"/>
      <c r="I40" s="112"/>
      <c r="J40" s="112"/>
      <c r="K40" s="111"/>
      <c r="L40" s="111"/>
      <c r="M40" s="112"/>
      <c r="N40" s="112"/>
      <c r="O40" s="112"/>
      <c r="P40" s="112"/>
      <c r="Q40" s="112"/>
      <c r="R40" s="112"/>
      <c r="S40" s="112"/>
      <c r="T40" s="117"/>
      <c r="U40" s="118"/>
      <c r="V40" s="9" t="s">
        <v>9</v>
      </c>
      <c r="W40" s="117"/>
      <c r="X40" s="118"/>
      <c r="Y40" s="10" t="s">
        <v>9</v>
      </c>
      <c r="AE40" s="23"/>
    </row>
    <row r="41" spans="1:34" x14ac:dyDescent="0.15">
      <c r="A41" s="107">
        <v>3</v>
      </c>
      <c r="B41" s="107"/>
      <c r="C41" s="112"/>
      <c r="D41" s="112"/>
      <c r="E41" s="112"/>
      <c r="F41" s="112"/>
      <c r="G41" s="112"/>
      <c r="H41" s="112"/>
      <c r="I41" s="112"/>
      <c r="J41" s="112"/>
      <c r="K41" s="111"/>
      <c r="L41" s="111"/>
      <c r="M41" s="112"/>
      <c r="N41" s="112"/>
      <c r="O41" s="112"/>
      <c r="P41" s="112"/>
      <c r="Q41" s="112"/>
      <c r="R41" s="112"/>
      <c r="S41" s="112"/>
      <c r="T41" s="117"/>
      <c r="U41" s="118"/>
      <c r="V41" s="9" t="s">
        <v>9</v>
      </c>
      <c r="W41" s="117"/>
      <c r="X41" s="118"/>
      <c r="Y41" s="10" t="s">
        <v>9</v>
      </c>
      <c r="AE41" s="23"/>
    </row>
    <row r="42" spans="1:34" x14ac:dyDescent="0.15">
      <c r="A42" s="107">
        <v>4</v>
      </c>
      <c r="B42" s="107"/>
      <c r="C42" s="112"/>
      <c r="D42" s="112"/>
      <c r="E42" s="112"/>
      <c r="F42" s="112"/>
      <c r="G42" s="112"/>
      <c r="H42" s="112"/>
      <c r="I42" s="112"/>
      <c r="J42" s="112"/>
      <c r="K42" s="111"/>
      <c r="L42" s="111"/>
      <c r="M42" s="112"/>
      <c r="N42" s="112"/>
      <c r="O42" s="112"/>
      <c r="P42" s="112"/>
      <c r="Q42" s="112"/>
      <c r="R42" s="112"/>
      <c r="S42" s="112"/>
      <c r="T42" s="117"/>
      <c r="U42" s="118"/>
      <c r="V42" s="9" t="s">
        <v>9</v>
      </c>
      <c r="W42" s="117"/>
      <c r="X42" s="118"/>
      <c r="Y42" s="10" t="s">
        <v>9</v>
      </c>
      <c r="AE42" s="23"/>
    </row>
    <row r="43" spans="1:34" x14ac:dyDescent="0.15">
      <c r="A43" s="107">
        <v>5</v>
      </c>
      <c r="B43" s="107"/>
      <c r="C43" s="112"/>
      <c r="D43" s="112"/>
      <c r="E43" s="112"/>
      <c r="F43" s="112"/>
      <c r="G43" s="112"/>
      <c r="H43" s="112"/>
      <c r="I43" s="112"/>
      <c r="J43" s="112"/>
      <c r="K43" s="111"/>
      <c r="L43" s="111"/>
      <c r="M43" s="112"/>
      <c r="N43" s="112"/>
      <c r="O43" s="112"/>
      <c r="P43" s="112"/>
      <c r="Q43" s="112"/>
      <c r="R43" s="112"/>
      <c r="S43" s="112"/>
      <c r="T43" s="117"/>
      <c r="U43" s="118"/>
      <c r="V43" s="9" t="s">
        <v>9</v>
      </c>
      <c r="W43" s="117"/>
      <c r="X43" s="118"/>
      <c r="Y43" s="10" t="s">
        <v>9</v>
      </c>
      <c r="AE43" s="23"/>
    </row>
    <row r="44" spans="1:34" x14ac:dyDescent="0.15">
      <c r="A44" s="107">
        <v>6</v>
      </c>
      <c r="B44" s="107"/>
      <c r="C44" s="112"/>
      <c r="D44" s="112"/>
      <c r="E44" s="112"/>
      <c r="F44" s="112"/>
      <c r="G44" s="112"/>
      <c r="H44" s="112"/>
      <c r="I44" s="112"/>
      <c r="J44" s="112"/>
      <c r="K44" s="111"/>
      <c r="L44" s="111"/>
      <c r="M44" s="112"/>
      <c r="N44" s="112"/>
      <c r="O44" s="112"/>
      <c r="P44" s="112"/>
      <c r="Q44" s="112"/>
      <c r="R44" s="112"/>
      <c r="S44" s="112"/>
      <c r="T44" s="117"/>
      <c r="U44" s="118"/>
      <c r="V44" s="9" t="s">
        <v>9</v>
      </c>
      <c r="W44" s="117"/>
      <c r="X44" s="118"/>
      <c r="Y44" s="10" t="s">
        <v>9</v>
      </c>
      <c r="AE44" s="23"/>
      <c r="AH44" s="17"/>
    </row>
    <row r="45" spans="1:34" x14ac:dyDescent="0.15">
      <c r="A45" s="107">
        <v>7</v>
      </c>
      <c r="B45" s="107"/>
      <c r="C45" s="112"/>
      <c r="D45" s="112"/>
      <c r="E45" s="112"/>
      <c r="F45" s="112"/>
      <c r="G45" s="112"/>
      <c r="H45" s="112"/>
      <c r="I45" s="112"/>
      <c r="J45" s="112"/>
      <c r="K45" s="111"/>
      <c r="L45" s="111"/>
      <c r="M45" s="112"/>
      <c r="N45" s="112"/>
      <c r="O45" s="112"/>
      <c r="P45" s="112"/>
      <c r="Q45" s="112"/>
      <c r="R45" s="112"/>
      <c r="S45" s="112"/>
      <c r="T45" s="117"/>
      <c r="U45" s="118"/>
      <c r="V45" s="9" t="s">
        <v>9</v>
      </c>
      <c r="W45" s="117"/>
      <c r="X45" s="118"/>
      <c r="Y45" s="10" t="s">
        <v>9</v>
      </c>
      <c r="AE45" s="23"/>
    </row>
    <row r="46" spans="1:34" x14ac:dyDescent="0.15">
      <c r="A46" s="107">
        <v>8</v>
      </c>
      <c r="B46" s="107"/>
      <c r="C46" s="112"/>
      <c r="D46" s="112"/>
      <c r="E46" s="112"/>
      <c r="F46" s="112"/>
      <c r="G46" s="112"/>
      <c r="H46" s="112"/>
      <c r="I46" s="112"/>
      <c r="J46" s="112"/>
      <c r="K46" s="111"/>
      <c r="L46" s="111"/>
      <c r="M46" s="112"/>
      <c r="N46" s="112"/>
      <c r="O46" s="112"/>
      <c r="P46" s="112"/>
      <c r="Q46" s="112"/>
      <c r="R46" s="112"/>
      <c r="S46" s="112"/>
      <c r="T46" s="117"/>
      <c r="U46" s="118"/>
      <c r="V46" s="9" t="s">
        <v>9</v>
      </c>
      <c r="W46" s="117"/>
      <c r="X46" s="118"/>
      <c r="Y46" s="10" t="s">
        <v>9</v>
      </c>
      <c r="AE46" s="23"/>
    </row>
    <row r="47" spans="1:34" x14ac:dyDescent="0.15">
      <c r="A47" s="107">
        <v>9</v>
      </c>
      <c r="B47" s="107"/>
      <c r="C47" s="112"/>
      <c r="D47" s="112"/>
      <c r="E47" s="112"/>
      <c r="F47" s="112"/>
      <c r="G47" s="112"/>
      <c r="H47" s="112"/>
      <c r="I47" s="112"/>
      <c r="J47" s="112"/>
      <c r="K47" s="111"/>
      <c r="L47" s="111"/>
      <c r="M47" s="112"/>
      <c r="N47" s="112"/>
      <c r="O47" s="112"/>
      <c r="P47" s="112"/>
      <c r="Q47" s="112"/>
      <c r="R47" s="112"/>
      <c r="S47" s="112"/>
      <c r="T47" s="117"/>
      <c r="U47" s="118"/>
      <c r="V47" s="9" t="s">
        <v>9</v>
      </c>
      <c r="W47" s="117"/>
      <c r="X47" s="118"/>
      <c r="Y47" s="10" t="s">
        <v>9</v>
      </c>
      <c r="AE47" s="23"/>
    </row>
    <row r="48" spans="1:34" x14ac:dyDescent="0.15">
      <c r="A48" s="107">
        <v>10</v>
      </c>
      <c r="B48" s="107"/>
      <c r="C48" s="112"/>
      <c r="D48" s="112"/>
      <c r="E48" s="112"/>
      <c r="F48" s="112"/>
      <c r="G48" s="112"/>
      <c r="H48" s="112"/>
      <c r="I48" s="112"/>
      <c r="J48" s="112"/>
      <c r="K48" s="111"/>
      <c r="L48" s="111"/>
      <c r="M48" s="112"/>
      <c r="N48" s="112"/>
      <c r="O48" s="112"/>
      <c r="P48" s="112"/>
      <c r="Q48" s="112"/>
      <c r="R48" s="112"/>
      <c r="S48" s="112"/>
      <c r="T48" s="117"/>
      <c r="U48" s="118"/>
      <c r="V48" s="9" t="s">
        <v>9</v>
      </c>
      <c r="W48" s="117"/>
      <c r="X48" s="118"/>
      <c r="Y48" s="10" t="s">
        <v>9</v>
      </c>
      <c r="AE48" s="23"/>
    </row>
    <row r="49" spans="1:31" x14ac:dyDescent="0.15">
      <c r="A49" s="107">
        <v>11</v>
      </c>
      <c r="B49" s="107"/>
      <c r="C49" s="108"/>
      <c r="D49" s="109"/>
      <c r="E49" s="109"/>
      <c r="F49" s="110"/>
      <c r="G49" s="108"/>
      <c r="H49" s="109"/>
      <c r="I49" s="109"/>
      <c r="J49" s="110"/>
      <c r="K49" s="111"/>
      <c r="L49" s="111"/>
      <c r="M49" s="108"/>
      <c r="N49" s="109"/>
      <c r="O49" s="109"/>
      <c r="P49" s="110"/>
      <c r="Q49" s="112"/>
      <c r="R49" s="112"/>
      <c r="S49" s="112"/>
      <c r="T49" s="117"/>
      <c r="U49" s="118"/>
      <c r="V49" s="9" t="s">
        <v>9</v>
      </c>
      <c r="W49" s="117"/>
      <c r="X49" s="118"/>
      <c r="Y49" s="10" t="s">
        <v>9</v>
      </c>
      <c r="AE49" s="23"/>
    </row>
    <row r="50" spans="1:31" x14ac:dyDescent="0.15">
      <c r="A50" s="107">
        <v>12</v>
      </c>
      <c r="B50" s="107"/>
      <c r="C50" s="108"/>
      <c r="D50" s="109"/>
      <c r="E50" s="109"/>
      <c r="F50" s="110"/>
      <c r="G50" s="108"/>
      <c r="H50" s="109"/>
      <c r="I50" s="109"/>
      <c r="J50" s="110"/>
      <c r="K50" s="111"/>
      <c r="L50" s="111"/>
      <c r="M50" s="108"/>
      <c r="N50" s="109"/>
      <c r="O50" s="109"/>
      <c r="P50" s="110"/>
      <c r="Q50" s="112"/>
      <c r="R50" s="112"/>
      <c r="S50" s="112"/>
      <c r="T50" s="117"/>
      <c r="U50" s="118"/>
      <c r="V50" s="9" t="s">
        <v>9</v>
      </c>
      <c r="W50" s="117"/>
      <c r="X50" s="118"/>
      <c r="Y50" s="10" t="s">
        <v>9</v>
      </c>
      <c r="AE50" s="23"/>
    </row>
    <row r="51" spans="1:31" x14ac:dyDescent="0.15">
      <c r="A51" s="107">
        <v>13</v>
      </c>
      <c r="B51" s="107"/>
      <c r="C51" s="108"/>
      <c r="D51" s="109"/>
      <c r="E51" s="109"/>
      <c r="F51" s="110"/>
      <c r="G51" s="108"/>
      <c r="H51" s="109"/>
      <c r="I51" s="109"/>
      <c r="J51" s="110"/>
      <c r="K51" s="111"/>
      <c r="L51" s="111"/>
      <c r="M51" s="108"/>
      <c r="N51" s="109"/>
      <c r="O51" s="109"/>
      <c r="P51" s="110"/>
      <c r="Q51" s="112"/>
      <c r="R51" s="112"/>
      <c r="S51" s="112"/>
      <c r="T51" s="117"/>
      <c r="U51" s="118"/>
      <c r="V51" s="9" t="s">
        <v>9</v>
      </c>
      <c r="W51" s="117"/>
      <c r="X51" s="118"/>
      <c r="Y51" s="10" t="s">
        <v>9</v>
      </c>
      <c r="AE51" s="23"/>
    </row>
    <row r="52" spans="1:31" x14ac:dyDescent="0.15">
      <c r="A52" s="107">
        <v>14</v>
      </c>
      <c r="B52" s="107"/>
      <c r="C52" s="108"/>
      <c r="D52" s="109"/>
      <c r="E52" s="109"/>
      <c r="F52" s="110"/>
      <c r="G52" s="108"/>
      <c r="H52" s="109"/>
      <c r="I52" s="109"/>
      <c r="J52" s="110"/>
      <c r="K52" s="111"/>
      <c r="L52" s="111"/>
      <c r="M52" s="108"/>
      <c r="N52" s="109"/>
      <c r="O52" s="109"/>
      <c r="P52" s="110"/>
      <c r="Q52" s="112"/>
      <c r="R52" s="112"/>
      <c r="S52" s="112"/>
      <c r="T52" s="117"/>
      <c r="U52" s="118"/>
      <c r="V52" s="9" t="s">
        <v>9</v>
      </c>
      <c r="W52" s="117"/>
      <c r="X52" s="118"/>
      <c r="Y52" s="10" t="s">
        <v>9</v>
      </c>
      <c r="AE52" s="23"/>
    </row>
    <row r="53" spans="1:31" x14ac:dyDescent="0.15">
      <c r="A53" s="107">
        <v>15</v>
      </c>
      <c r="B53" s="107"/>
      <c r="C53" s="108"/>
      <c r="D53" s="109"/>
      <c r="E53" s="109"/>
      <c r="F53" s="110"/>
      <c r="G53" s="108"/>
      <c r="H53" s="109"/>
      <c r="I53" s="109"/>
      <c r="J53" s="110"/>
      <c r="K53" s="111"/>
      <c r="L53" s="111"/>
      <c r="M53" s="108"/>
      <c r="N53" s="109"/>
      <c r="O53" s="109"/>
      <c r="P53" s="110"/>
      <c r="Q53" s="112"/>
      <c r="R53" s="112"/>
      <c r="S53" s="112"/>
      <c r="T53" s="117"/>
      <c r="U53" s="118"/>
      <c r="V53" s="9" t="s">
        <v>9</v>
      </c>
      <c r="W53" s="117"/>
      <c r="X53" s="118"/>
      <c r="Y53" s="10" t="s">
        <v>9</v>
      </c>
      <c r="AE53" s="23"/>
    </row>
    <row r="54" spans="1:31" x14ac:dyDescent="0.15">
      <c r="A54" s="107">
        <v>16</v>
      </c>
      <c r="B54" s="107"/>
      <c r="C54" s="108"/>
      <c r="D54" s="109"/>
      <c r="E54" s="109"/>
      <c r="F54" s="110"/>
      <c r="G54" s="108"/>
      <c r="H54" s="109"/>
      <c r="I54" s="109"/>
      <c r="J54" s="110"/>
      <c r="K54" s="111"/>
      <c r="L54" s="111"/>
      <c r="M54" s="108"/>
      <c r="N54" s="109"/>
      <c r="O54" s="109"/>
      <c r="P54" s="110"/>
      <c r="Q54" s="112"/>
      <c r="R54" s="112"/>
      <c r="S54" s="112"/>
      <c r="T54" s="117"/>
      <c r="U54" s="118"/>
      <c r="V54" s="9" t="s">
        <v>9</v>
      </c>
      <c r="W54" s="117"/>
      <c r="X54" s="118"/>
      <c r="Y54" s="10" t="s">
        <v>9</v>
      </c>
      <c r="AE54" s="23"/>
    </row>
    <row r="55" spans="1:31" x14ac:dyDescent="0.15">
      <c r="A55" s="107">
        <v>17</v>
      </c>
      <c r="B55" s="107"/>
      <c r="C55" s="108"/>
      <c r="D55" s="109"/>
      <c r="E55" s="109"/>
      <c r="F55" s="110"/>
      <c r="G55" s="108"/>
      <c r="H55" s="109"/>
      <c r="I55" s="109"/>
      <c r="J55" s="110"/>
      <c r="K55" s="111"/>
      <c r="L55" s="111"/>
      <c r="M55" s="108"/>
      <c r="N55" s="109"/>
      <c r="O55" s="109"/>
      <c r="P55" s="110"/>
      <c r="Q55" s="112"/>
      <c r="R55" s="112"/>
      <c r="S55" s="112"/>
      <c r="T55" s="117"/>
      <c r="U55" s="118"/>
      <c r="V55" s="9" t="s">
        <v>9</v>
      </c>
      <c r="W55" s="117"/>
      <c r="X55" s="118"/>
      <c r="Y55" s="10" t="s">
        <v>9</v>
      </c>
      <c r="AE55" s="23"/>
    </row>
    <row r="56" spans="1:31" x14ac:dyDescent="0.15">
      <c r="A56" s="107">
        <v>18</v>
      </c>
      <c r="B56" s="107"/>
      <c r="C56" s="108"/>
      <c r="D56" s="109"/>
      <c r="E56" s="109"/>
      <c r="F56" s="110"/>
      <c r="G56" s="108"/>
      <c r="H56" s="109"/>
      <c r="I56" s="109"/>
      <c r="J56" s="110"/>
      <c r="K56" s="111"/>
      <c r="L56" s="111"/>
      <c r="M56" s="108"/>
      <c r="N56" s="109"/>
      <c r="O56" s="109"/>
      <c r="P56" s="110"/>
      <c r="Q56" s="112"/>
      <c r="R56" s="112"/>
      <c r="S56" s="112"/>
      <c r="T56" s="117"/>
      <c r="U56" s="118"/>
      <c r="V56" s="9" t="s">
        <v>9</v>
      </c>
      <c r="W56" s="117"/>
      <c r="X56" s="118"/>
      <c r="Y56" s="10" t="s">
        <v>9</v>
      </c>
      <c r="AE56" s="23"/>
    </row>
    <row r="57" spans="1:31" x14ac:dyDescent="0.15">
      <c r="A57" s="107">
        <v>19</v>
      </c>
      <c r="B57" s="107"/>
      <c r="C57" s="108"/>
      <c r="D57" s="109"/>
      <c r="E57" s="109"/>
      <c r="F57" s="110"/>
      <c r="G57" s="108"/>
      <c r="H57" s="109"/>
      <c r="I57" s="109"/>
      <c r="J57" s="110"/>
      <c r="K57" s="111"/>
      <c r="L57" s="111"/>
      <c r="M57" s="108"/>
      <c r="N57" s="109"/>
      <c r="O57" s="109"/>
      <c r="P57" s="110"/>
      <c r="Q57" s="112"/>
      <c r="R57" s="112"/>
      <c r="S57" s="112"/>
      <c r="T57" s="117"/>
      <c r="U57" s="118"/>
      <c r="V57" s="9" t="s">
        <v>9</v>
      </c>
      <c r="W57" s="117"/>
      <c r="X57" s="118"/>
      <c r="Y57" s="10" t="s">
        <v>9</v>
      </c>
      <c r="AE57" s="23"/>
    </row>
    <row r="58" spans="1:31" x14ac:dyDescent="0.15">
      <c r="A58" s="107">
        <v>20</v>
      </c>
      <c r="B58" s="107"/>
      <c r="C58" s="108"/>
      <c r="D58" s="109"/>
      <c r="E58" s="109"/>
      <c r="F58" s="110"/>
      <c r="G58" s="108"/>
      <c r="H58" s="109"/>
      <c r="I58" s="109"/>
      <c r="J58" s="110"/>
      <c r="K58" s="111"/>
      <c r="L58" s="111"/>
      <c r="M58" s="108"/>
      <c r="N58" s="109"/>
      <c r="O58" s="109"/>
      <c r="P58" s="110"/>
      <c r="Q58" s="112"/>
      <c r="R58" s="112"/>
      <c r="S58" s="112"/>
      <c r="T58" s="117"/>
      <c r="U58" s="118"/>
      <c r="V58" s="9" t="s">
        <v>9</v>
      </c>
      <c r="W58" s="117"/>
      <c r="X58" s="118"/>
      <c r="Y58" s="10" t="s">
        <v>9</v>
      </c>
      <c r="AE58" s="23"/>
    </row>
    <row r="59" spans="1:31" x14ac:dyDescent="0.15">
      <c r="A59" s="107">
        <v>21</v>
      </c>
      <c r="B59" s="107"/>
      <c r="C59" s="108"/>
      <c r="D59" s="109"/>
      <c r="E59" s="109"/>
      <c r="F59" s="110"/>
      <c r="G59" s="108"/>
      <c r="H59" s="109"/>
      <c r="I59" s="109"/>
      <c r="J59" s="110"/>
      <c r="K59" s="111"/>
      <c r="L59" s="111"/>
      <c r="M59" s="108"/>
      <c r="N59" s="109"/>
      <c r="O59" s="109"/>
      <c r="P59" s="110"/>
      <c r="Q59" s="112"/>
      <c r="R59" s="112"/>
      <c r="S59" s="112"/>
      <c r="T59" s="117"/>
      <c r="U59" s="118"/>
      <c r="V59" s="9" t="s">
        <v>9</v>
      </c>
      <c r="W59" s="117"/>
      <c r="X59" s="118"/>
      <c r="Y59" s="10" t="s">
        <v>9</v>
      </c>
      <c r="AE59" s="23"/>
    </row>
    <row r="60" spans="1:31" x14ac:dyDescent="0.15">
      <c r="A60" s="107">
        <v>22</v>
      </c>
      <c r="B60" s="107"/>
      <c r="C60" s="108"/>
      <c r="D60" s="109"/>
      <c r="E60" s="109"/>
      <c r="F60" s="110"/>
      <c r="G60" s="108"/>
      <c r="H60" s="109"/>
      <c r="I60" s="109"/>
      <c r="J60" s="110"/>
      <c r="K60" s="111"/>
      <c r="L60" s="111"/>
      <c r="M60" s="108"/>
      <c r="N60" s="109"/>
      <c r="O60" s="109"/>
      <c r="P60" s="110"/>
      <c r="Q60" s="112"/>
      <c r="R60" s="112"/>
      <c r="S60" s="112"/>
      <c r="T60" s="117"/>
      <c r="U60" s="118"/>
      <c r="V60" s="9" t="s">
        <v>9</v>
      </c>
      <c r="W60" s="117"/>
      <c r="X60" s="118"/>
      <c r="Y60" s="10" t="s">
        <v>9</v>
      </c>
      <c r="AE60" s="23"/>
    </row>
    <row r="61" spans="1:31" x14ac:dyDescent="0.15">
      <c r="A61" s="107">
        <v>23</v>
      </c>
      <c r="B61" s="107"/>
      <c r="C61" s="108"/>
      <c r="D61" s="109"/>
      <c r="E61" s="109"/>
      <c r="F61" s="110"/>
      <c r="G61" s="108"/>
      <c r="H61" s="109"/>
      <c r="I61" s="109"/>
      <c r="J61" s="110"/>
      <c r="K61" s="111"/>
      <c r="L61" s="111"/>
      <c r="M61" s="108"/>
      <c r="N61" s="109"/>
      <c r="O61" s="109"/>
      <c r="P61" s="110"/>
      <c r="Q61" s="112"/>
      <c r="R61" s="112"/>
      <c r="S61" s="112"/>
      <c r="T61" s="117"/>
      <c r="U61" s="118"/>
      <c r="V61" s="9" t="s">
        <v>9</v>
      </c>
      <c r="W61" s="117"/>
      <c r="X61" s="118"/>
      <c r="Y61" s="10" t="s">
        <v>9</v>
      </c>
      <c r="AE61" s="23"/>
    </row>
    <row r="62" spans="1:31" x14ac:dyDescent="0.15">
      <c r="A62" s="107">
        <v>24</v>
      </c>
      <c r="B62" s="107"/>
      <c r="C62" s="108"/>
      <c r="D62" s="109"/>
      <c r="E62" s="109"/>
      <c r="F62" s="110"/>
      <c r="G62" s="108"/>
      <c r="H62" s="109"/>
      <c r="I62" s="109"/>
      <c r="J62" s="110"/>
      <c r="K62" s="111"/>
      <c r="L62" s="111"/>
      <c r="M62" s="108"/>
      <c r="N62" s="109"/>
      <c r="O62" s="109"/>
      <c r="P62" s="110"/>
      <c r="Q62" s="112"/>
      <c r="R62" s="112"/>
      <c r="S62" s="112"/>
      <c r="T62" s="117"/>
      <c r="U62" s="118"/>
      <c r="V62" s="9" t="s">
        <v>9</v>
      </c>
      <c r="W62" s="117"/>
      <c r="X62" s="118"/>
      <c r="Y62" s="10" t="s">
        <v>9</v>
      </c>
      <c r="AE62" s="23"/>
    </row>
    <row r="63" spans="1:31" ht="14.25" thickBot="1" x14ac:dyDescent="0.2">
      <c r="A63" s="107">
        <v>25</v>
      </c>
      <c r="B63" s="107"/>
      <c r="C63" s="112"/>
      <c r="D63" s="112"/>
      <c r="E63" s="112"/>
      <c r="F63" s="112"/>
      <c r="G63" s="112"/>
      <c r="H63" s="112"/>
      <c r="I63" s="112"/>
      <c r="J63" s="112"/>
      <c r="K63" s="111"/>
      <c r="L63" s="111"/>
      <c r="M63" s="112"/>
      <c r="N63" s="112"/>
      <c r="O63" s="112"/>
      <c r="P63" s="112"/>
      <c r="Q63" s="147"/>
      <c r="R63" s="147"/>
      <c r="S63" s="147"/>
      <c r="T63" s="145"/>
      <c r="U63" s="146"/>
      <c r="V63" s="83" t="s">
        <v>9</v>
      </c>
      <c r="W63" s="145"/>
      <c r="X63" s="146"/>
      <c r="Y63" s="84" t="s">
        <v>9</v>
      </c>
      <c r="AE63" s="23"/>
    </row>
    <row r="64" spans="1:31" ht="14.25" thickTop="1" x14ac:dyDescent="0.15">
      <c r="A64" s="5"/>
      <c r="B64" s="6"/>
      <c r="C64" s="6"/>
      <c r="D64" s="6"/>
      <c r="E64" s="6"/>
      <c r="F64" s="6"/>
      <c r="G64" s="6"/>
      <c r="H64" s="6"/>
      <c r="I64" s="6"/>
      <c r="J64" s="6"/>
      <c r="K64" s="6"/>
      <c r="L64" s="6"/>
      <c r="M64" s="6"/>
      <c r="N64" s="6"/>
      <c r="O64" s="6"/>
      <c r="P64" s="11"/>
      <c r="Q64" s="162" t="s">
        <v>74</v>
      </c>
      <c r="R64" s="162"/>
      <c r="S64" s="162"/>
      <c r="T64" s="99">
        <f>SUM(T39:U63)</f>
        <v>0</v>
      </c>
      <c r="U64" s="100"/>
      <c r="V64" s="49" t="s">
        <v>9</v>
      </c>
      <c r="W64" s="99">
        <f>SUM(W39:X63)</f>
        <v>0</v>
      </c>
      <c r="X64" s="100"/>
      <c r="Y64" s="82" t="s">
        <v>9</v>
      </c>
    </row>
    <row r="65" spans="1:31" x14ac:dyDescent="0.15">
      <c r="A65" s="12"/>
      <c r="B65" s="8"/>
      <c r="C65" s="8"/>
      <c r="D65" s="8"/>
      <c r="E65" s="8"/>
      <c r="F65" s="8"/>
      <c r="G65" s="8"/>
      <c r="H65" s="8"/>
      <c r="I65" s="8"/>
      <c r="J65" s="8"/>
      <c r="K65" s="8"/>
      <c r="L65" s="8"/>
      <c r="M65" s="8"/>
      <c r="N65" s="8"/>
      <c r="O65" s="8"/>
      <c r="P65" s="13"/>
      <c r="Q65" s="161" t="s">
        <v>75</v>
      </c>
      <c r="R65" s="161"/>
      <c r="S65" s="161"/>
      <c r="T65" s="158"/>
      <c r="U65" s="159"/>
      <c r="V65" s="160"/>
      <c r="W65" s="117"/>
      <c r="X65" s="118"/>
      <c r="Y65" s="10" t="s">
        <v>9</v>
      </c>
    </row>
    <row r="66" spans="1:31" x14ac:dyDescent="0.15">
      <c r="A66" s="8"/>
      <c r="B66" s="8"/>
      <c r="C66" s="8"/>
      <c r="D66" s="8"/>
      <c r="E66" s="8"/>
      <c r="F66" s="8"/>
      <c r="G66" s="8"/>
      <c r="H66" s="8"/>
      <c r="I66" s="8"/>
      <c r="J66" s="8"/>
      <c r="K66" s="8"/>
      <c r="L66" s="8"/>
      <c r="M66" s="8"/>
      <c r="N66" s="8"/>
      <c r="O66" s="8"/>
      <c r="P66" s="8"/>
      <c r="Q66" s="161" t="s">
        <v>62</v>
      </c>
      <c r="R66" s="161"/>
      <c r="S66" s="161"/>
      <c r="T66" s="158"/>
      <c r="U66" s="159"/>
      <c r="V66" s="160"/>
      <c r="W66" s="173">
        <f>SUM(W64:X65)</f>
        <v>0</v>
      </c>
      <c r="X66" s="174"/>
      <c r="Y66" s="10" t="s">
        <v>9</v>
      </c>
    </row>
    <row r="67" spans="1:31" x14ac:dyDescent="0.15">
      <c r="A67" s="8"/>
      <c r="B67" s="8"/>
      <c r="C67" s="8"/>
      <c r="D67" s="8"/>
      <c r="E67" s="8"/>
      <c r="F67" s="8"/>
      <c r="G67" s="8"/>
      <c r="H67" s="8"/>
      <c r="I67" s="8"/>
      <c r="J67" s="8"/>
      <c r="K67" s="8"/>
      <c r="L67" s="8"/>
      <c r="M67" s="8"/>
      <c r="N67" s="8"/>
      <c r="O67" s="8"/>
      <c r="P67" s="8"/>
      <c r="Q67" s="151" t="s">
        <v>49</v>
      </c>
      <c r="R67" s="152"/>
      <c r="S67" s="153"/>
      <c r="T67" s="148"/>
      <c r="U67" s="149"/>
      <c r="V67" s="150"/>
      <c r="W67" s="154">
        <f>SUMIF(K39:L63,"被災中小企業",W39:X63)</f>
        <v>0</v>
      </c>
      <c r="X67" s="91"/>
      <c r="Y67" s="16" t="s">
        <v>9</v>
      </c>
    </row>
    <row r="68" spans="1:31" x14ac:dyDescent="0.15">
      <c r="A68" s="8"/>
      <c r="B68" s="8"/>
      <c r="C68" s="8"/>
      <c r="D68" s="8"/>
      <c r="E68" s="8"/>
      <c r="F68" s="8"/>
      <c r="G68" s="8"/>
      <c r="H68" s="8"/>
      <c r="I68" s="8"/>
      <c r="J68" s="8"/>
      <c r="K68" s="8"/>
      <c r="L68" s="8"/>
      <c r="M68" s="8"/>
      <c r="N68" s="8"/>
      <c r="O68" s="8"/>
      <c r="P68" s="8"/>
      <c r="Q68" s="155" t="s">
        <v>50</v>
      </c>
      <c r="R68" s="155"/>
      <c r="S68" s="155"/>
      <c r="T68" s="148"/>
      <c r="U68" s="149"/>
      <c r="V68" s="150"/>
      <c r="W68" s="154">
        <f>SUMIF(K39:L63,"中小企業",W39:X63)</f>
        <v>0</v>
      </c>
      <c r="X68" s="156"/>
      <c r="Y68" s="16" t="s">
        <v>9</v>
      </c>
    </row>
    <row r="69" spans="1:31" x14ac:dyDescent="0.15">
      <c r="A69" s="8"/>
      <c r="B69" s="8"/>
      <c r="C69" s="8"/>
      <c r="D69" s="8"/>
      <c r="E69" s="8"/>
      <c r="F69" s="8"/>
      <c r="G69" s="8"/>
      <c r="H69" s="8"/>
      <c r="I69" s="8"/>
      <c r="J69" s="8"/>
      <c r="K69" s="8"/>
      <c r="L69" s="8"/>
      <c r="M69" s="8"/>
      <c r="N69" s="8"/>
      <c r="O69" s="8"/>
      <c r="P69" s="8"/>
      <c r="Q69" s="155" t="s">
        <v>51</v>
      </c>
      <c r="R69" s="155"/>
      <c r="S69" s="155"/>
      <c r="T69" s="148"/>
      <c r="U69" s="149"/>
      <c r="V69" s="150"/>
      <c r="W69" s="154">
        <f>SUMIF(K39:L63,"その他",W39:X63)</f>
        <v>0</v>
      </c>
      <c r="X69" s="157"/>
      <c r="Y69" s="16" t="s">
        <v>9</v>
      </c>
    </row>
    <row r="70" spans="1:31" x14ac:dyDescent="0.15">
      <c r="A70" s="8"/>
      <c r="B70" s="8"/>
      <c r="C70" s="8"/>
      <c r="D70" s="8"/>
      <c r="E70" s="8"/>
      <c r="F70" s="8"/>
      <c r="G70" s="8"/>
      <c r="H70" s="8"/>
      <c r="I70" s="8"/>
      <c r="J70" s="8"/>
      <c r="K70" s="8"/>
      <c r="L70" s="8"/>
      <c r="M70" s="8"/>
      <c r="N70" s="8"/>
      <c r="O70" s="8"/>
      <c r="P70" s="8"/>
      <c r="Q70" s="175" t="s">
        <v>82</v>
      </c>
      <c r="R70" s="175"/>
      <c r="S70" s="175"/>
      <c r="T70" s="148"/>
      <c r="U70" s="149"/>
      <c r="V70" s="150"/>
      <c r="W70" s="176">
        <f>SUMIF(K39:L63,"補助対象外",W39:X63)</f>
        <v>0</v>
      </c>
      <c r="X70" s="154"/>
      <c r="Y70" s="16" t="s">
        <v>9</v>
      </c>
    </row>
    <row r="71" spans="1:31" x14ac:dyDescent="0.15">
      <c r="A71" s="28" t="s">
        <v>14</v>
      </c>
      <c r="AC71" s="32"/>
    </row>
    <row r="72" spans="1:31" x14ac:dyDescent="0.15">
      <c r="A72" s="28" t="s">
        <v>15</v>
      </c>
    </row>
    <row r="73" spans="1:31" x14ac:dyDescent="0.15">
      <c r="A73" s="28" t="s">
        <v>16</v>
      </c>
    </row>
    <row r="74" spans="1:31" x14ac:dyDescent="0.15">
      <c r="A74" s="48" t="s">
        <v>86</v>
      </c>
    </row>
    <row r="76" spans="1:31" x14ac:dyDescent="0.15">
      <c r="A76" s="28" t="s">
        <v>81</v>
      </c>
      <c r="K76" s="28"/>
    </row>
    <row r="77" spans="1:31" ht="27" customHeight="1" x14ac:dyDescent="0.15">
      <c r="A77" s="89" t="s">
        <v>7</v>
      </c>
      <c r="B77" s="89"/>
      <c r="C77" s="89"/>
      <c r="D77" s="89"/>
      <c r="E77" s="89"/>
      <c r="F77" s="89" t="s">
        <v>52</v>
      </c>
      <c r="G77" s="89"/>
      <c r="H77" s="89"/>
      <c r="I77" s="89"/>
      <c r="J77" s="89"/>
      <c r="K77" s="116" t="s">
        <v>53</v>
      </c>
      <c r="L77" s="89"/>
      <c r="M77" s="89"/>
      <c r="N77" s="89"/>
      <c r="O77" s="89"/>
      <c r="P77" s="89" t="s">
        <v>8</v>
      </c>
      <c r="Q77" s="89"/>
      <c r="R77" s="89"/>
      <c r="S77" s="89"/>
      <c r="T77" s="89"/>
      <c r="U77" s="116" t="s">
        <v>17</v>
      </c>
      <c r="V77" s="89"/>
      <c r="W77" s="89"/>
      <c r="X77" s="89"/>
      <c r="Y77" s="89"/>
    </row>
    <row r="78" spans="1:31" x14ac:dyDescent="0.15">
      <c r="A78" s="89" t="s">
        <v>18</v>
      </c>
      <c r="B78" s="89"/>
      <c r="C78" s="89"/>
      <c r="D78" s="89"/>
      <c r="E78" s="89"/>
      <c r="F78" s="101">
        <f>COUNTIF(K39:L63,"被災中小企業")</f>
        <v>0</v>
      </c>
      <c r="G78" s="102"/>
      <c r="H78" s="102"/>
      <c r="I78" s="102"/>
      <c r="J78" s="3" t="s">
        <v>87</v>
      </c>
      <c r="K78" s="101" t="e">
        <f>F78/F82*100</f>
        <v>#DIV/0!</v>
      </c>
      <c r="L78" s="102"/>
      <c r="M78" s="102"/>
      <c r="N78" s="102"/>
      <c r="O78" s="37" t="s">
        <v>47</v>
      </c>
      <c r="P78" s="101">
        <f>W67</f>
        <v>0</v>
      </c>
      <c r="Q78" s="102"/>
      <c r="R78" s="102"/>
      <c r="S78" s="102"/>
      <c r="T78" s="37" t="s">
        <v>48</v>
      </c>
      <c r="U78" s="101" t="e">
        <f>P78/P82*100</f>
        <v>#DIV/0!</v>
      </c>
      <c r="V78" s="102"/>
      <c r="W78" s="102"/>
      <c r="X78" s="102"/>
      <c r="Y78" s="37" t="s">
        <v>47</v>
      </c>
      <c r="AE78" s="23" t="e">
        <f>IF(K78&gt;=50,"","←被災中小企業の入居事業者数の割合は50％以上にしてください")</f>
        <v>#DIV/0!</v>
      </c>
    </row>
    <row r="79" spans="1:31" x14ac:dyDescent="0.15">
      <c r="A79" s="89" t="s">
        <v>19</v>
      </c>
      <c r="B79" s="89"/>
      <c r="C79" s="89"/>
      <c r="D79" s="89"/>
      <c r="E79" s="89"/>
      <c r="F79" s="101">
        <f>COUNTIF(K39:L63,"中小企業")</f>
        <v>0</v>
      </c>
      <c r="G79" s="102"/>
      <c r="H79" s="102"/>
      <c r="I79" s="102"/>
      <c r="J79" s="3" t="s">
        <v>87</v>
      </c>
      <c r="K79" s="101" t="e">
        <f>F79/F82*100</f>
        <v>#DIV/0!</v>
      </c>
      <c r="L79" s="102"/>
      <c r="M79" s="102"/>
      <c r="N79" s="102"/>
      <c r="O79" s="37" t="s">
        <v>47</v>
      </c>
      <c r="P79" s="101">
        <f>W68</f>
        <v>0</v>
      </c>
      <c r="Q79" s="102"/>
      <c r="R79" s="102"/>
      <c r="S79" s="102"/>
      <c r="T79" s="37" t="s">
        <v>48</v>
      </c>
      <c r="U79" s="101" t="e">
        <f>P79/P82*100</f>
        <v>#DIV/0!</v>
      </c>
      <c r="V79" s="102"/>
      <c r="W79" s="102"/>
      <c r="X79" s="102"/>
      <c r="Y79" s="37" t="s">
        <v>47</v>
      </c>
    </row>
    <row r="80" spans="1:31" x14ac:dyDescent="0.15">
      <c r="A80" s="89" t="s">
        <v>20</v>
      </c>
      <c r="B80" s="89"/>
      <c r="C80" s="89"/>
      <c r="D80" s="89"/>
      <c r="E80" s="89"/>
      <c r="F80" s="101">
        <f>COUNTIF(K39:L63,"その他")</f>
        <v>0</v>
      </c>
      <c r="G80" s="102"/>
      <c r="H80" s="102"/>
      <c r="I80" s="102"/>
      <c r="J80" s="3" t="s">
        <v>87</v>
      </c>
      <c r="K80" s="101" t="e">
        <f>F80/F82*100</f>
        <v>#DIV/0!</v>
      </c>
      <c r="L80" s="102"/>
      <c r="M80" s="102"/>
      <c r="N80" s="102"/>
      <c r="O80" s="37" t="s">
        <v>47</v>
      </c>
      <c r="P80" s="101">
        <f>W69</f>
        <v>0</v>
      </c>
      <c r="Q80" s="102"/>
      <c r="R80" s="102"/>
      <c r="S80" s="102"/>
      <c r="T80" s="37" t="s">
        <v>48</v>
      </c>
      <c r="U80" s="101" t="e">
        <f>P80/P82*100</f>
        <v>#DIV/0!</v>
      </c>
      <c r="V80" s="102"/>
      <c r="W80" s="102"/>
      <c r="X80" s="102"/>
      <c r="Y80" s="37" t="s">
        <v>47</v>
      </c>
    </row>
    <row r="81" spans="1:30" ht="14.25" thickBot="1" x14ac:dyDescent="0.2">
      <c r="A81" s="177" t="s">
        <v>82</v>
      </c>
      <c r="B81" s="178"/>
      <c r="C81" s="178"/>
      <c r="D81" s="178"/>
      <c r="E81" s="179"/>
      <c r="F81" s="103">
        <f>COUNTIF(K39:L63,"補助対象外")</f>
        <v>0</v>
      </c>
      <c r="G81" s="104"/>
      <c r="H81" s="104"/>
      <c r="I81" s="104"/>
      <c r="J81" s="64" t="s">
        <v>87</v>
      </c>
      <c r="K81" s="103" t="e">
        <f>F81/F82*100</f>
        <v>#DIV/0!</v>
      </c>
      <c r="L81" s="104"/>
      <c r="M81" s="104"/>
      <c r="N81" s="104"/>
      <c r="O81" s="87" t="s">
        <v>47</v>
      </c>
      <c r="P81" s="103">
        <f>W70</f>
        <v>0</v>
      </c>
      <c r="Q81" s="104"/>
      <c r="R81" s="104"/>
      <c r="S81" s="104"/>
      <c r="T81" s="87" t="s">
        <v>9</v>
      </c>
      <c r="U81" s="103" t="e">
        <f>P81/P82*100</f>
        <v>#DIV/0!</v>
      </c>
      <c r="V81" s="104"/>
      <c r="W81" s="104"/>
      <c r="X81" s="104"/>
      <c r="Y81" s="87" t="s">
        <v>47</v>
      </c>
      <c r="AA81" s="50" t="s">
        <v>90</v>
      </c>
      <c r="AB81" s="50"/>
      <c r="AC81" s="50"/>
      <c r="AD81" s="50"/>
    </row>
    <row r="82" spans="1:30" ht="14.25" thickTop="1" x14ac:dyDescent="0.15">
      <c r="A82" s="98" t="s">
        <v>6</v>
      </c>
      <c r="B82" s="98"/>
      <c r="C82" s="98"/>
      <c r="D82" s="98"/>
      <c r="E82" s="98"/>
      <c r="F82" s="105">
        <f>SUM(F78:J81)</f>
        <v>0</v>
      </c>
      <c r="G82" s="106"/>
      <c r="H82" s="106"/>
      <c r="I82" s="106"/>
      <c r="J82" s="85" t="s">
        <v>87</v>
      </c>
      <c r="K82" s="105" t="e">
        <f>SUM(K78:N81)</f>
        <v>#DIV/0!</v>
      </c>
      <c r="L82" s="106"/>
      <c r="M82" s="106"/>
      <c r="N82" s="106"/>
      <c r="O82" s="86" t="s">
        <v>47</v>
      </c>
      <c r="P82" s="99">
        <f>SUM(P78:S81)</f>
        <v>0</v>
      </c>
      <c r="Q82" s="100"/>
      <c r="R82" s="100"/>
      <c r="S82" s="100"/>
      <c r="T82" s="86" t="s">
        <v>48</v>
      </c>
      <c r="U82" s="105" t="e">
        <f>SUM(U78:X81)</f>
        <v>#DIV/0!</v>
      </c>
      <c r="V82" s="106"/>
      <c r="W82" s="106"/>
      <c r="X82" s="106"/>
      <c r="Y82" s="86" t="s">
        <v>47</v>
      </c>
      <c r="AA82" s="88" t="e">
        <f>ROUNDDOWN(U78*3/4+U79*2/3+U80*1/2,2)</f>
        <v>#DIV/0!</v>
      </c>
      <c r="AB82" s="88"/>
      <c r="AC82" s="88"/>
      <c r="AD82" s="51" t="s">
        <v>91</v>
      </c>
    </row>
    <row r="83" spans="1:30" x14ac:dyDescent="0.15">
      <c r="A83" s="28" t="s">
        <v>21</v>
      </c>
    </row>
    <row r="84" spans="1:30" x14ac:dyDescent="0.15">
      <c r="A84" s="28" t="s">
        <v>22</v>
      </c>
    </row>
    <row r="85" spans="1:30" x14ac:dyDescent="0.15">
      <c r="A85" s="28" t="s">
        <v>23</v>
      </c>
    </row>
    <row r="86" spans="1:30" x14ac:dyDescent="0.15">
      <c r="A86" s="28" t="s">
        <v>24</v>
      </c>
    </row>
    <row r="87" spans="1:30" x14ac:dyDescent="0.15">
      <c r="A87" s="28" t="s">
        <v>25</v>
      </c>
    </row>
    <row r="88" spans="1:30" x14ac:dyDescent="0.15">
      <c r="A88" s="28" t="s">
        <v>26</v>
      </c>
    </row>
    <row r="89" spans="1:30" x14ac:dyDescent="0.15">
      <c r="A89" s="28" t="s">
        <v>27</v>
      </c>
    </row>
    <row r="90" spans="1:30" x14ac:dyDescent="0.15">
      <c r="A90" s="28" t="s">
        <v>28</v>
      </c>
    </row>
    <row r="92" spans="1:30" x14ac:dyDescent="0.15">
      <c r="C92" s="15"/>
      <c r="D92" s="15"/>
      <c r="E92" s="15"/>
      <c r="F92" s="15"/>
      <c r="G92" s="15"/>
      <c r="H92" s="15"/>
      <c r="I92" s="15"/>
      <c r="J92" s="15"/>
      <c r="K92" s="15"/>
      <c r="L92" s="15"/>
      <c r="M92" s="15"/>
      <c r="N92" s="15"/>
      <c r="O92" s="15"/>
      <c r="P92" s="15"/>
      <c r="Q92" s="15"/>
      <c r="R92" s="15"/>
      <c r="S92" s="15"/>
      <c r="T92" s="15"/>
      <c r="U92" s="15"/>
      <c r="V92" s="15"/>
      <c r="W92" s="15"/>
      <c r="X92" s="15"/>
      <c r="Y92" s="15"/>
    </row>
  </sheetData>
  <sheetProtection password="CC13" sheet="1" objects="1" scenarios="1"/>
  <mergeCells count="377">
    <mergeCell ref="W66:X66"/>
    <mergeCell ref="T66:V66"/>
    <mergeCell ref="Q70:S70"/>
    <mergeCell ref="T70:V70"/>
    <mergeCell ref="W70:X70"/>
    <mergeCell ref="A81:E81"/>
    <mergeCell ref="K81:N81"/>
    <mergeCell ref="P81:S81"/>
    <mergeCell ref="U81:X81"/>
    <mergeCell ref="U77:Y77"/>
    <mergeCell ref="K77:O77"/>
    <mergeCell ref="A77:E77"/>
    <mergeCell ref="F77:J77"/>
    <mergeCell ref="P77:T77"/>
    <mergeCell ref="A78:E78"/>
    <mergeCell ref="U78:X78"/>
    <mergeCell ref="K78:N78"/>
    <mergeCell ref="P78:S78"/>
    <mergeCell ref="W21:Y21"/>
    <mergeCell ref="W28:Y28"/>
    <mergeCell ref="W22:Y22"/>
    <mergeCell ref="A23:D23"/>
    <mergeCell ref="E23:H23"/>
    <mergeCell ref="Q23:S23"/>
    <mergeCell ref="T23:V23"/>
    <mergeCell ref="W23:Y23"/>
    <mergeCell ref="Q24:S24"/>
    <mergeCell ref="T24:V24"/>
    <mergeCell ref="W24:Y24"/>
    <mergeCell ref="W25:Y25"/>
    <mergeCell ref="M21:O21"/>
    <mergeCell ref="M22:O22"/>
    <mergeCell ref="M23:O23"/>
    <mergeCell ref="M24:O24"/>
    <mergeCell ref="M25:O25"/>
    <mergeCell ref="M26:O26"/>
    <mergeCell ref="M27:O27"/>
    <mergeCell ref="M28:O28"/>
    <mergeCell ref="I21:K21"/>
    <mergeCell ref="I22:K22"/>
    <mergeCell ref="I23:K23"/>
    <mergeCell ref="I24:K24"/>
    <mergeCell ref="W29:Y29"/>
    <mergeCell ref="E26:H26"/>
    <mergeCell ref="Q26:S26"/>
    <mergeCell ref="T26:V26"/>
    <mergeCell ref="W26:Y26"/>
    <mergeCell ref="E22:H22"/>
    <mergeCell ref="W30:Y30"/>
    <mergeCell ref="W27:Y27"/>
    <mergeCell ref="W31:Y31"/>
    <mergeCell ref="I30:K30"/>
    <mergeCell ref="I31:K31"/>
    <mergeCell ref="M29:O29"/>
    <mergeCell ref="M30:O30"/>
    <mergeCell ref="M31:O31"/>
    <mergeCell ref="I25:K25"/>
    <mergeCell ref="I26:K26"/>
    <mergeCell ref="I27:K27"/>
    <mergeCell ref="I28:K28"/>
    <mergeCell ref="I29:K29"/>
    <mergeCell ref="T30:V30"/>
    <mergeCell ref="A31:H31"/>
    <mergeCell ref="A29:D29"/>
    <mergeCell ref="A26:D26"/>
    <mergeCell ref="A22:D22"/>
    <mergeCell ref="A82:E82"/>
    <mergeCell ref="U82:X82"/>
    <mergeCell ref="K82:N82"/>
    <mergeCell ref="P82:S82"/>
    <mergeCell ref="A79:E79"/>
    <mergeCell ref="A80:E80"/>
    <mergeCell ref="U80:X80"/>
    <mergeCell ref="U79:X79"/>
    <mergeCell ref="K80:N80"/>
    <mergeCell ref="K79:N79"/>
    <mergeCell ref="P79:S79"/>
    <mergeCell ref="P80:S80"/>
    <mergeCell ref="A51:B51"/>
    <mergeCell ref="C51:F51"/>
    <mergeCell ref="G51:J51"/>
    <mergeCell ref="K51:L51"/>
    <mergeCell ref="M51:P51"/>
    <mergeCell ref="Q51:S51"/>
    <mergeCell ref="T51:U51"/>
    <mergeCell ref="W51:X51"/>
    <mergeCell ref="A52:B52"/>
    <mergeCell ref="C52:F52"/>
    <mergeCell ref="G52:J52"/>
    <mergeCell ref="K52:L52"/>
    <mergeCell ref="M52:P52"/>
    <mergeCell ref="Q52:S52"/>
    <mergeCell ref="T52:U52"/>
    <mergeCell ref="W52:X52"/>
    <mergeCell ref="W63:X63"/>
    <mergeCell ref="A63:B63"/>
    <mergeCell ref="C63:F63"/>
    <mergeCell ref="G63:J63"/>
    <mergeCell ref="K63:L63"/>
    <mergeCell ref="M63:P63"/>
    <mergeCell ref="Q63:S63"/>
    <mergeCell ref="T69:V69"/>
    <mergeCell ref="T67:V67"/>
    <mergeCell ref="Q67:S67"/>
    <mergeCell ref="W67:X67"/>
    <mergeCell ref="Q68:S68"/>
    <mergeCell ref="W68:X68"/>
    <mergeCell ref="Q69:S69"/>
    <mergeCell ref="W69:X69"/>
    <mergeCell ref="T65:V65"/>
    <mergeCell ref="Q66:S66"/>
    <mergeCell ref="W65:X65"/>
    <mergeCell ref="Q64:S64"/>
    <mergeCell ref="T64:U64"/>
    <mergeCell ref="W64:X64"/>
    <mergeCell ref="Q65:S65"/>
    <mergeCell ref="T68:V68"/>
    <mergeCell ref="T63:U63"/>
    <mergeCell ref="G39:J39"/>
    <mergeCell ref="A39:B39"/>
    <mergeCell ref="C39:F39"/>
    <mergeCell ref="W38:Y38"/>
    <mergeCell ref="W39:X39"/>
    <mergeCell ref="T39:U39"/>
    <mergeCell ref="Q39:S39"/>
    <mergeCell ref="M39:P39"/>
    <mergeCell ref="K39:L39"/>
    <mergeCell ref="A38:B38"/>
    <mergeCell ref="C38:F38"/>
    <mergeCell ref="G38:J38"/>
    <mergeCell ref="K38:L38"/>
    <mergeCell ref="M38:P38"/>
    <mergeCell ref="Q38:S38"/>
    <mergeCell ref="T38:V38"/>
    <mergeCell ref="A30:D30"/>
    <mergeCell ref="A27:D27"/>
    <mergeCell ref="E21:H21"/>
    <mergeCell ref="E28:H28"/>
    <mergeCell ref="A24:D24"/>
    <mergeCell ref="E24:H24"/>
    <mergeCell ref="A25:D25"/>
    <mergeCell ref="E25:H25"/>
    <mergeCell ref="Q25:S25"/>
    <mergeCell ref="E29:H29"/>
    <mergeCell ref="Q29:S29"/>
    <mergeCell ref="A17:E18"/>
    <mergeCell ref="J17:M17"/>
    <mergeCell ref="J18:M18"/>
    <mergeCell ref="N17:S17"/>
    <mergeCell ref="Q20:S20"/>
    <mergeCell ref="W19:Y20"/>
    <mergeCell ref="I19:L20"/>
    <mergeCell ref="A19:D20"/>
    <mergeCell ref="E19:H20"/>
    <mergeCell ref="M19:P20"/>
    <mergeCell ref="Q19:V19"/>
    <mergeCell ref="T17:Y17"/>
    <mergeCell ref="N18:R18"/>
    <mergeCell ref="T18:X18"/>
    <mergeCell ref="F18:H18"/>
    <mergeCell ref="F17:I17"/>
    <mergeCell ref="T20:V20"/>
    <mergeCell ref="T27:V27"/>
    <mergeCell ref="Q21:S21"/>
    <mergeCell ref="T22:V22"/>
    <mergeCell ref="T25:V25"/>
    <mergeCell ref="T29:V29"/>
    <mergeCell ref="A40:B40"/>
    <mergeCell ref="C40:F40"/>
    <mergeCell ref="G40:J40"/>
    <mergeCell ref="K40:L40"/>
    <mergeCell ref="M40:P40"/>
    <mergeCell ref="Q40:S40"/>
    <mergeCell ref="T40:U40"/>
    <mergeCell ref="Q31:S31"/>
    <mergeCell ref="Q30:S30"/>
    <mergeCell ref="Q27:S27"/>
    <mergeCell ref="T21:V21"/>
    <mergeCell ref="T28:V28"/>
    <mergeCell ref="T31:V31"/>
    <mergeCell ref="Q28:S28"/>
    <mergeCell ref="Q22:S22"/>
    <mergeCell ref="E30:H30"/>
    <mergeCell ref="A28:D28"/>
    <mergeCell ref="E27:H27"/>
    <mergeCell ref="A21:D21"/>
    <mergeCell ref="W40:X40"/>
    <mergeCell ref="A41:B41"/>
    <mergeCell ref="C41:F41"/>
    <mergeCell ref="G41:J41"/>
    <mergeCell ref="K41:L41"/>
    <mergeCell ref="M41:P41"/>
    <mergeCell ref="Q41:S41"/>
    <mergeCell ref="T41:U41"/>
    <mergeCell ref="W41:X41"/>
    <mergeCell ref="A42:B42"/>
    <mergeCell ref="C42:F42"/>
    <mergeCell ref="G42:J42"/>
    <mergeCell ref="K42:L42"/>
    <mergeCell ref="M42:P42"/>
    <mergeCell ref="Q42:S42"/>
    <mergeCell ref="T42:U42"/>
    <mergeCell ref="W42:X42"/>
    <mergeCell ref="A43:B43"/>
    <mergeCell ref="C43:F43"/>
    <mergeCell ref="G43:J43"/>
    <mergeCell ref="K43:L43"/>
    <mergeCell ref="M43:P43"/>
    <mergeCell ref="Q43:S43"/>
    <mergeCell ref="T43:U43"/>
    <mergeCell ref="W43:X43"/>
    <mergeCell ref="A44:B44"/>
    <mergeCell ref="C44:F44"/>
    <mergeCell ref="G44:J44"/>
    <mergeCell ref="K44:L44"/>
    <mergeCell ref="M44:P44"/>
    <mergeCell ref="Q44:S44"/>
    <mergeCell ref="T44:U44"/>
    <mergeCell ref="W44:X44"/>
    <mergeCell ref="A45:B45"/>
    <mergeCell ref="C45:F45"/>
    <mergeCell ref="G45:J45"/>
    <mergeCell ref="K45:L45"/>
    <mergeCell ref="M45:P45"/>
    <mergeCell ref="Q45:S45"/>
    <mergeCell ref="T45:U45"/>
    <mergeCell ref="W45:X45"/>
    <mergeCell ref="A46:B46"/>
    <mergeCell ref="C46:F46"/>
    <mergeCell ref="G46:J46"/>
    <mergeCell ref="K46:L46"/>
    <mergeCell ref="M46:P46"/>
    <mergeCell ref="Q46:S46"/>
    <mergeCell ref="T46:U46"/>
    <mergeCell ref="W46:X46"/>
    <mergeCell ref="A47:B47"/>
    <mergeCell ref="C47:F47"/>
    <mergeCell ref="G47:J47"/>
    <mergeCell ref="K47:L47"/>
    <mergeCell ref="M47:P47"/>
    <mergeCell ref="Q47:S47"/>
    <mergeCell ref="T47:U47"/>
    <mergeCell ref="W47:X47"/>
    <mergeCell ref="A48:B48"/>
    <mergeCell ref="C48:F48"/>
    <mergeCell ref="G48:J48"/>
    <mergeCell ref="K48:L48"/>
    <mergeCell ref="M48:P48"/>
    <mergeCell ref="Q48:S48"/>
    <mergeCell ref="T48:U48"/>
    <mergeCell ref="W48:X48"/>
    <mergeCell ref="A50:B50"/>
    <mergeCell ref="C50:F50"/>
    <mergeCell ref="G50:J50"/>
    <mergeCell ref="K50:L50"/>
    <mergeCell ref="M50:P50"/>
    <mergeCell ref="Q50:S50"/>
    <mergeCell ref="T50:U50"/>
    <mergeCell ref="W50:X50"/>
    <mergeCell ref="W49:X49"/>
    <mergeCell ref="T49:U49"/>
    <mergeCell ref="Q49:S49"/>
    <mergeCell ref="M49:P49"/>
    <mergeCell ref="K49:L49"/>
    <mergeCell ref="G49:J49"/>
    <mergeCell ref="C49:F49"/>
    <mergeCell ref="A49:B49"/>
    <mergeCell ref="A53:B53"/>
    <mergeCell ref="C53:F53"/>
    <mergeCell ref="G53:J53"/>
    <mergeCell ref="K53:L53"/>
    <mergeCell ref="M53:P53"/>
    <mergeCell ref="Q53:S53"/>
    <mergeCell ref="T53:U53"/>
    <mergeCell ref="W53:X53"/>
    <mergeCell ref="A54:B54"/>
    <mergeCell ref="C54:F54"/>
    <mergeCell ref="G54:J54"/>
    <mergeCell ref="K54:L54"/>
    <mergeCell ref="M54:P54"/>
    <mergeCell ref="Q54:S54"/>
    <mergeCell ref="T54:U54"/>
    <mergeCell ref="W54:X54"/>
    <mergeCell ref="A55:B55"/>
    <mergeCell ref="C55:F55"/>
    <mergeCell ref="G55:J55"/>
    <mergeCell ref="K55:L55"/>
    <mergeCell ref="M55:P55"/>
    <mergeCell ref="Q55:S55"/>
    <mergeCell ref="T55:U55"/>
    <mergeCell ref="W55:X55"/>
    <mergeCell ref="A56:B56"/>
    <mergeCell ref="C56:F56"/>
    <mergeCell ref="G56:J56"/>
    <mergeCell ref="K56:L56"/>
    <mergeCell ref="M56:P56"/>
    <mergeCell ref="Q56:S56"/>
    <mergeCell ref="T56:U56"/>
    <mergeCell ref="W56:X56"/>
    <mergeCell ref="A62:B62"/>
    <mergeCell ref="C62:F62"/>
    <mergeCell ref="G62:J62"/>
    <mergeCell ref="K62:L62"/>
    <mergeCell ref="M62:P62"/>
    <mergeCell ref="Q62:S62"/>
    <mergeCell ref="T62:U62"/>
    <mergeCell ref="W62:X62"/>
    <mergeCell ref="A60:B60"/>
    <mergeCell ref="C60:F60"/>
    <mergeCell ref="G60:J60"/>
    <mergeCell ref="K60:L60"/>
    <mergeCell ref="M60:P60"/>
    <mergeCell ref="Q60:S60"/>
    <mergeCell ref="T60:U60"/>
    <mergeCell ref="W60:X60"/>
    <mergeCell ref="T61:U61"/>
    <mergeCell ref="W61:X61"/>
    <mergeCell ref="A59:B59"/>
    <mergeCell ref="C59:F59"/>
    <mergeCell ref="G59:J59"/>
    <mergeCell ref="K59:L59"/>
    <mergeCell ref="M59:P59"/>
    <mergeCell ref="Q59:S59"/>
    <mergeCell ref="T59:U59"/>
    <mergeCell ref="W59:X59"/>
    <mergeCell ref="A57:B57"/>
    <mergeCell ref="C57:F57"/>
    <mergeCell ref="G57:J57"/>
    <mergeCell ref="K57:L57"/>
    <mergeCell ref="M57:P57"/>
    <mergeCell ref="Q57:S57"/>
    <mergeCell ref="T57:U57"/>
    <mergeCell ref="W57:X57"/>
    <mergeCell ref="A58:B58"/>
    <mergeCell ref="C58:F58"/>
    <mergeCell ref="G58:J58"/>
    <mergeCell ref="K58:L58"/>
    <mergeCell ref="M58:P58"/>
    <mergeCell ref="Q58:S58"/>
    <mergeCell ref="T58:U58"/>
    <mergeCell ref="W58:X58"/>
    <mergeCell ref="A6:E6"/>
    <mergeCell ref="F6:J6"/>
    <mergeCell ref="K6:O6"/>
    <mergeCell ref="P6:T6"/>
    <mergeCell ref="A7:E7"/>
    <mergeCell ref="F7:I7"/>
    <mergeCell ref="K7:N7"/>
    <mergeCell ref="P7:S7"/>
    <mergeCell ref="A8:E8"/>
    <mergeCell ref="F8:I8"/>
    <mergeCell ref="K8:N8"/>
    <mergeCell ref="P8:S8"/>
    <mergeCell ref="AA82:AC82"/>
    <mergeCell ref="A9:E9"/>
    <mergeCell ref="F9:I9"/>
    <mergeCell ref="K9:N9"/>
    <mergeCell ref="P9:S9"/>
    <mergeCell ref="A10:E10"/>
    <mergeCell ref="F10:I10"/>
    <mergeCell ref="K10:O10"/>
    <mergeCell ref="P10:T10"/>
    <mergeCell ref="A11:E11"/>
    <mergeCell ref="F11:I11"/>
    <mergeCell ref="K11:N11"/>
    <mergeCell ref="P11:S11"/>
    <mergeCell ref="F78:I78"/>
    <mergeCell ref="F81:I81"/>
    <mergeCell ref="F79:I79"/>
    <mergeCell ref="F80:I80"/>
    <mergeCell ref="F82:I82"/>
    <mergeCell ref="A61:B61"/>
    <mergeCell ref="C61:F61"/>
    <mergeCell ref="G61:J61"/>
    <mergeCell ref="K61:L61"/>
    <mergeCell ref="M61:P61"/>
    <mergeCell ref="Q61:S61"/>
  </mergeCells>
  <phoneticPr fontId="1"/>
  <dataValidations count="4">
    <dataValidation type="list" allowBlank="1" showInputMessage="1" showErrorMessage="1" sqref="Q39:S63">
      <formula1>"○,×"</formula1>
    </dataValidation>
    <dataValidation type="list" allowBlank="1" showInputMessage="1" showErrorMessage="1" sqref="K39:L63">
      <formula1>"被災中小企業,中小企業,その他,補助対象外"</formula1>
    </dataValidation>
    <dataValidation type="whole" imeMode="off" operator="greaterThanOrEqual" allowBlank="1" showInputMessage="1" showErrorMessage="1" sqref="N18:R18 AG20 W21:Y30 W65:X65 W39:X63 T39:U63 I21:K30 M21:O30 F18:H18 T18:X18 F10:I10 Z10">
      <formula1>0</formula1>
    </dataValidation>
    <dataValidation type="list" allowBlank="1" showInputMessage="1" showErrorMessage="1" sqref="J18">
      <formula1>"自己所有,賃借"</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1"/>
  <sheetViews>
    <sheetView workbookViewId="0"/>
  </sheetViews>
  <sheetFormatPr defaultRowHeight="13.5" x14ac:dyDescent="0.15"/>
  <cols>
    <col min="1" max="1" width="3.625" style="28" customWidth="1"/>
    <col min="2" max="28" width="3.625" customWidth="1"/>
  </cols>
  <sheetData>
    <row r="1" spans="1:30" x14ac:dyDescent="0.15">
      <c r="A1" s="28" t="s">
        <v>144</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x14ac:dyDescent="0.15">
      <c r="A2" s="28" t="s">
        <v>145</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x14ac:dyDescent="0.15">
      <c r="B3" s="28"/>
      <c r="C3" s="28"/>
      <c r="D3" s="28"/>
      <c r="E3" s="28"/>
      <c r="F3" s="28"/>
      <c r="G3" s="28"/>
      <c r="H3" s="28"/>
      <c r="I3" s="28"/>
      <c r="J3" s="76" t="s">
        <v>99</v>
      </c>
      <c r="K3" s="76"/>
      <c r="L3" s="76"/>
      <c r="M3" s="308"/>
      <c r="N3" s="308"/>
      <c r="O3" s="308"/>
      <c r="P3" s="308"/>
      <c r="Q3" s="308"/>
      <c r="R3" s="308"/>
      <c r="S3" s="308"/>
      <c r="T3" s="308"/>
      <c r="U3" s="308"/>
      <c r="V3" s="308"/>
      <c r="W3" s="308"/>
      <c r="X3" s="308"/>
      <c r="Y3" s="308"/>
      <c r="Z3" s="28"/>
      <c r="AA3" s="28"/>
      <c r="AB3" s="28"/>
      <c r="AC3" s="28"/>
    </row>
    <row r="4" spans="1:30" x14ac:dyDescent="0.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x14ac:dyDescent="0.15">
      <c r="A5" s="89" t="s">
        <v>29</v>
      </c>
      <c r="B5" s="89"/>
      <c r="C5" s="89"/>
      <c r="D5" s="89"/>
      <c r="E5" s="116" t="s">
        <v>30</v>
      </c>
      <c r="F5" s="89"/>
      <c r="G5" s="89"/>
      <c r="H5" s="89"/>
      <c r="I5" s="116" t="s">
        <v>45</v>
      </c>
      <c r="J5" s="89"/>
      <c r="K5" s="89"/>
      <c r="L5" s="89"/>
      <c r="M5" s="89" t="s">
        <v>1</v>
      </c>
      <c r="N5" s="89"/>
      <c r="O5" s="89"/>
      <c r="P5" s="89"/>
      <c r="Q5" s="89" t="s">
        <v>10</v>
      </c>
      <c r="R5" s="89"/>
      <c r="S5" s="89"/>
      <c r="T5" s="89"/>
      <c r="U5" s="89"/>
      <c r="V5" s="89"/>
      <c r="W5" s="89" t="s">
        <v>13</v>
      </c>
      <c r="X5" s="89"/>
      <c r="Y5" s="89"/>
      <c r="Z5" s="294" t="s">
        <v>92</v>
      </c>
      <c r="AA5" s="295"/>
      <c r="AB5" s="295"/>
      <c r="AC5" s="296"/>
    </row>
    <row r="6" spans="1:30" ht="14.25" thickBot="1" x14ac:dyDescent="0.2">
      <c r="A6" s="92"/>
      <c r="B6" s="92"/>
      <c r="C6" s="92"/>
      <c r="D6" s="92"/>
      <c r="E6" s="92"/>
      <c r="F6" s="92"/>
      <c r="G6" s="92"/>
      <c r="H6" s="92"/>
      <c r="I6" s="92"/>
      <c r="J6" s="92"/>
      <c r="K6" s="92"/>
      <c r="L6" s="92"/>
      <c r="M6" s="92"/>
      <c r="N6" s="92"/>
      <c r="O6" s="92"/>
      <c r="P6" s="92"/>
      <c r="Q6" s="92" t="s">
        <v>11</v>
      </c>
      <c r="R6" s="92"/>
      <c r="S6" s="92"/>
      <c r="T6" s="92" t="s">
        <v>12</v>
      </c>
      <c r="U6" s="92"/>
      <c r="V6" s="92"/>
      <c r="W6" s="92"/>
      <c r="X6" s="92"/>
      <c r="Y6" s="92"/>
      <c r="Z6" s="294"/>
      <c r="AA6" s="295"/>
      <c r="AB6" s="295"/>
      <c r="AC6" s="296"/>
    </row>
    <row r="7" spans="1:30" ht="14.25" thickTop="1" x14ac:dyDescent="0.15">
      <c r="A7" s="297"/>
      <c r="B7" s="297"/>
      <c r="C7" s="297"/>
      <c r="D7" s="297"/>
      <c r="E7" s="297"/>
      <c r="F7" s="297"/>
      <c r="G7" s="297"/>
      <c r="H7" s="297"/>
      <c r="I7" s="319"/>
      <c r="J7" s="320"/>
      <c r="K7" s="320"/>
      <c r="L7" s="36" t="s">
        <v>0</v>
      </c>
      <c r="M7" s="319"/>
      <c r="N7" s="320"/>
      <c r="O7" s="320"/>
      <c r="P7" s="36" t="s">
        <v>0</v>
      </c>
      <c r="Q7" s="321">
        <f>ROUNDDOWN(IF($Z$7="申請者",M7*'様式２-２（１）~３（１）'!$AA$82/100,IF($Z$7="被災中小企業",'様式２-３（２）~４(申請者８)'!M7*3/4,IF($Z$7="入居事業者（被災中小企業を除く）",'様式２-３（２）~４(申請者８)'!M7*0,"0"))),0)</f>
        <v>0</v>
      </c>
      <c r="R7" s="321"/>
      <c r="S7" s="321"/>
      <c r="T7" s="322">
        <f>I7-Q7</f>
        <v>0</v>
      </c>
      <c r="U7" s="322"/>
      <c r="V7" s="322"/>
      <c r="W7" s="297"/>
      <c r="X7" s="297"/>
      <c r="Y7" s="297"/>
      <c r="Z7" s="302"/>
      <c r="AA7" s="303"/>
      <c r="AB7" s="303"/>
      <c r="AC7" s="304"/>
      <c r="AD7" s="81" t="str">
        <f t="shared" ref="AD7:AD20" si="0">IF(I7&gt;=M7,"","←補助対象経費が補助事業に要する経費を超えています")</f>
        <v/>
      </c>
    </row>
    <row r="8" spans="1:30" ht="13.5" customHeight="1" x14ac:dyDescent="0.15">
      <c r="A8" s="297"/>
      <c r="B8" s="297"/>
      <c r="C8" s="297"/>
      <c r="D8" s="297"/>
      <c r="E8" s="305"/>
      <c r="F8" s="305"/>
      <c r="G8" s="305"/>
      <c r="H8" s="305"/>
      <c r="I8" s="319"/>
      <c r="J8" s="320"/>
      <c r="K8" s="320"/>
      <c r="L8" s="36" t="s">
        <v>0</v>
      </c>
      <c r="M8" s="319"/>
      <c r="N8" s="320"/>
      <c r="O8" s="320"/>
      <c r="P8" s="36" t="s">
        <v>0</v>
      </c>
      <c r="Q8" s="321">
        <f>ROUNDDOWN(IF($Z$7="申請者",M8*'様式２-２（１）~３（１）'!$AA$82/100,IF($Z$7="被災中小企業",'様式２-３（２）~４(申請者８)'!M8*3/4,IF($Z$7="入居事業者（被災中小企業を除く）",'様式２-３（２）~４(申請者８)'!M8*0,"0"))),0)</f>
        <v>0</v>
      </c>
      <c r="R8" s="321"/>
      <c r="S8" s="321"/>
      <c r="T8" s="322">
        <f t="shared" ref="T8:T21" si="1">I8-Q8</f>
        <v>0</v>
      </c>
      <c r="U8" s="322"/>
      <c r="V8" s="322"/>
      <c r="W8" s="305"/>
      <c r="X8" s="305"/>
      <c r="Y8" s="305"/>
      <c r="Z8" s="309" t="str">
        <f>IF(Z7="","↑こちらのセルで区分を必ず選んでください。","")</f>
        <v>↑こちらのセルで区分を必ず選んでください。</v>
      </c>
      <c r="AA8" s="310"/>
      <c r="AB8" s="310"/>
      <c r="AC8" s="310"/>
      <c r="AD8" s="81" t="str">
        <f t="shared" si="0"/>
        <v/>
      </c>
    </row>
    <row r="9" spans="1:30" x14ac:dyDescent="0.15">
      <c r="A9" s="297"/>
      <c r="B9" s="297"/>
      <c r="C9" s="297"/>
      <c r="D9" s="297"/>
      <c r="E9" s="305"/>
      <c r="F9" s="305"/>
      <c r="G9" s="305"/>
      <c r="H9" s="305"/>
      <c r="I9" s="319"/>
      <c r="J9" s="320"/>
      <c r="K9" s="320"/>
      <c r="L9" s="36" t="s">
        <v>0</v>
      </c>
      <c r="M9" s="319"/>
      <c r="N9" s="320"/>
      <c r="O9" s="320"/>
      <c r="P9" s="36" t="s">
        <v>0</v>
      </c>
      <c r="Q9" s="321">
        <f>ROUNDDOWN(IF($Z$7="申請者",M9*'様式２-２（１）~３（１）'!$AA$82/100,IF($Z$7="被災中小企業",'様式２-３（２）~４(申請者８)'!M9*3/4,IF($Z$7="入居事業者（被災中小企業を除く）",'様式２-３（２）~４(申請者８)'!M9*0,"0"))),0)</f>
        <v>0</v>
      </c>
      <c r="R9" s="321"/>
      <c r="S9" s="321"/>
      <c r="T9" s="322">
        <f t="shared" si="1"/>
        <v>0</v>
      </c>
      <c r="U9" s="322"/>
      <c r="V9" s="322"/>
      <c r="W9" s="305"/>
      <c r="X9" s="305"/>
      <c r="Y9" s="305"/>
      <c r="Z9" s="311"/>
      <c r="AA9" s="312"/>
      <c r="AB9" s="312"/>
      <c r="AC9" s="312"/>
      <c r="AD9" s="81" t="str">
        <f t="shared" si="0"/>
        <v/>
      </c>
    </row>
    <row r="10" spans="1:30" x14ac:dyDescent="0.15">
      <c r="A10" s="297"/>
      <c r="B10" s="297"/>
      <c r="C10" s="297"/>
      <c r="D10" s="297"/>
      <c r="E10" s="305"/>
      <c r="F10" s="305"/>
      <c r="G10" s="305"/>
      <c r="H10" s="305"/>
      <c r="I10" s="319"/>
      <c r="J10" s="320"/>
      <c r="K10" s="320"/>
      <c r="L10" s="36" t="s">
        <v>0</v>
      </c>
      <c r="M10" s="319"/>
      <c r="N10" s="320"/>
      <c r="O10" s="320"/>
      <c r="P10" s="36" t="s">
        <v>0</v>
      </c>
      <c r="Q10" s="321">
        <f>ROUNDDOWN(IF($Z$7="申請者",M10*'様式２-２（１）~３（１）'!$AA$82/100,IF($Z$7="被災中小企業",'様式２-３（２）~４(申請者８)'!M10*3/4,IF($Z$7="入居事業者（被災中小企業を除く）",'様式２-３（２）~４(申請者８)'!M10*0,"0"))),0)</f>
        <v>0</v>
      </c>
      <c r="R10" s="321"/>
      <c r="S10" s="321"/>
      <c r="T10" s="322">
        <f t="shared" si="1"/>
        <v>0</v>
      </c>
      <c r="U10" s="322"/>
      <c r="V10" s="322"/>
      <c r="W10" s="305"/>
      <c r="X10" s="305"/>
      <c r="Y10" s="305"/>
      <c r="Z10" s="311"/>
      <c r="AA10" s="312"/>
      <c r="AB10" s="312"/>
      <c r="AC10" s="312"/>
      <c r="AD10" s="81" t="str">
        <f t="shared" si="0"/>
        <v/>
      </c>
    </row>
    <row r="11" spans="1:30" x14ac:dyDescent="0.15">
      <c r="A11" s="297"/>
      <c r="B11" s="297"/>
      <c r="C11" s="297"/>
      <c r="D11" s="297"/>
      <c r="E11" s="305"/>
      <c r="F11" s="305"/>
      <c r="G11" s="305"/>
      <c r="H11" s="305"/>
      <c r="I11" s="319"/>
      <c r="J11" s="320"/>
      <c r="K11" s="320"/>
      <c r="L11" s="36" t="s">
        <v>0</v>
      </c>
      <c r="M11" s="319"/>
      <c r="N11" s="320"/>
      <c r="O11" s="320"/>
      <c r="P11" s="36" t="s">
        <v>0</v>
      </c>
      <c r="Q11" s="321">
        <f>ROUNDDOWN(IF($Z$7="申請者",M11*'様式２-２（１）~３（１）'!$AA$82/100,IF($Z$7="被災中小企業",'様式２-３（２）~４(申請者８)'!M11*3/4,IF($Z$7="入居事業者（被災中小企業を除く）",'様式２-３（２）~４(申請者８)'!M11*0,"0"))),0)</f>
        <v>0</v>
      </c>
      <c r="R11" s="321"/>
      <c r="S11" s="321"/>
      <c r="T11" s="322">
        <f t="shared" si="1"/>
        <v>0</v>
      </c>
      <c r="U11" s="322"/>
      <c r="V11" s="322"/>
      <c r="W11" s="305"/>
      <c r="X11" s="305"/>
      <c r="Y11" s="305"/>
      <c r="Z11" s="311"/>
      <c r="AA11" s="312"/>
      <c r="AB11" s="312"/>
      <c r="AC11" s="312"/>
      <c r="AD11" s="81" t="str">
        <f t="shared" si="0"/>
        <v/>
      </c>
    </row>
    <row r="12" spans="1:30" x14ac:dyDescent="0.15">
      <c r="A12" s="297"/>
      <c r="B12" s="297"/>
      <c r="C12" s="297"/>
      <c r="D12" s="297"/>
      <c r="E12" s="305"/>
      <c r="F12" s="305"/>
      <c r="G12" s="305"/>
      <c r="H12" s="305"/>
      <c r="I12" s="319"/>
      <c r="J12" s="320"/>
      <c r="K12" s="320"/>
      <c r="L12" s="36" t="s">
        <v>0</v>
      </c>
      <c r="M12" s="319"/>
      <c r="N12" s="320"/>
      <c r="O12" s="320"/>
      <c r="P12" s="36" t="s">
        <v>0</v>
      </c>
      <c r="Q12" s="321">
        <f>ROUNDDOWN(IF($Z$7="申請者",M12*'様式２-２（１）~３（１）'!$AA$82/100,IF($Z$7="被災中小企業",'様式２-３（２）~４(申請者８)'!M12*3/4,IF($Z$7="入居事業者（被災中小企業を除く）",'様式２-３（２）~４(申請者８)'!M12*0,"0"))),0)</f>
        <v>0</v>
      </c>
      <c r="R12" s="321"/>
      <c r="S12" s="321"/>
      <c r="T12" s="322">
        <f t="shared" si="1"/>
        <v>0</v>
      </c>
      <c r="U12" s="322"/>
      <c r="V12" s="322"/>
      <c r="W12" s="305"/>
      <c r="X12" s="305"/>
      <c r="Y12" s="305"/>
      <c r="Z12" s="28"/>
      <c r="AA12" s="28"/>
      <c r="AB12" s="28"/>
      <c r="AC12" s="77"/>
      <c r="AD12" s="81" t="str">
        <f t="shared" si="0"/>
        <v/>
      </c>
    </row>
    <row r="13" spans="1:30" x14ac:dyDescent="0.15">
      <c r="A13" s="297"/>
      <c r="B13" s="297"/>
      <c r="C13" s="297"/>
      <c r="D13" s="297"/>
      <c r="E13" s="305"/>
      <c r="F13" s="305"/>
      <c r="G13" s="305"/>
      <c r="H13" s="305"/>
      <c r="I13" s="319"/>
      <c r="J13" s="320"/>
      <c r="K13" s="320"/>
      <c r="L13" s="36" t="s">
        <v>0</v>
      </c>
      <c r="M13" s="319"/>
      <c r="N13" s="320"/>
      <c r="O13" s="320"/>
      <c r="P13" s="36" t="s">
        <v>0</v>
      </c>
      <c r="Q13" s="321">
        <f>ROUNDDOWN(IF($Z$7="申請者",M13*'様式２-２（１）~３（１）'!$AA$82/100,IF($Z$7="被災中小企業",'様式２-３（２）~４(申請者８)'!M13*3/4,IF($Z$7="入居事業者（被災中小企業を除く）",'様式２-３（２）~４(申請者８)'!M13*0,"0"))),0)</f>
        <v>0</v>
      </c>
      <c r="R13" s="321"/>
      <c r="S13" s="321"/>
      <c r="T13" s="322">
        <f t="shared" si="1"/>
        <v>0</v>
      </c>
      <c r="U13" s="322"/>
      <c r="V13" s="322"/>
      <c r="W13" s="305"/>
      <c r="X13" s="305"/>
      <c r="Y13" s="305"/>
      <c r="Z13" s="28"/>
      <c r="AA13" s="28"/>
      <c r="AB13" s="28"/>
      <c r="AC13" s="77"/>
      <c r="AD13" s="81" t="str">
        <f t="shared" si="0"/>
        <v/>
      </c>
    </row>
    <row r="14" spans="1:30" x14ac:dyDescent="0.15">
      <c r="A14" s="297"/>
      <c r="B14" s="297"/>
      <c r="C14" s="297"/>
      <c r="D14" s="297"/>
      <c r="E14" s="305"/>
      <c r="F14" s="305"/>
      <c r="G14" s="305"/>
      <c r="H14" s="305"/>
      <c r="I14" s="319"/>
      <c r="J14" s="320"/>
      <c r="K14" s="320"/>
      <c r="L14" s="36" t="s">
        <v>0</v>
      </c>
      <c r="M14" s="319"/>
      <c r="N14" s="320"/>
      <c r="O14" s="320"/>
      <c r="P14" s="36" t="s">
        <v>0</v>
      </c>
      <c r="Q14" s="321">
        <f>ROUNDDOWN(IF($Z$7="申請者",M14*'様式２-２（１）~３（１）'!$AA$82/100,IF($Z$7="被災中小企業",'様式２-３（２）~４(申請者８)'!M14*3/4,IF($Z$7="入居事業者（被災中小企業を除く）",'様式２-３（２）~４(申請者８)'!M14*0,"0"))),0)</f>
        <v>0</v>
      </c>
      <c r="R14" s="321"/>
      <c r="S14" s="321"/>
      <c r="T14" s="322">
        <f t="shared" si="1"/>
        <v>0</v>
      </c>
      <c r="U14" s="322"/>
      <c r="V14" s="322"/>
      <c r="W14" s="305"/>
      <c r="X14" s="305"/>
      <c r="Y14" s="305"/>
      <c r="Z14" s="28"/>
      <c r="AA14" s="28"/>
      <c r="AB14" s="28"/>
      <c r="AC14" s="77"/>
      <c r="AD14" s="81" t="str">
        <f t="shared" si="0"/>
        <v/>
      </c>
    </row>
    <row r="15" spans="1:30" x14ac:dyDescent="0.15">
      <c r="A15" s="297"/>
      <c r="B15" s="297"/>
      <c r="C15" s="297"/>
      <c r="D15" s="297"/>
      <c r="E15" s="305"/>
      <c r="F15" s="305"/>
      <c r="G15" s="305"/>
      <c r="H15" s="305"/>
      <c r="I15" s="319"/>
      <c r="J15" s="320"/>
      <c r="K15" s="320"/>
      <c r="L15" s="36" t="s">
        <v>0</v>
      </c>
      <c r="M15" s="319"/>
      <c r="N15" s="320"/>
      <c r="O15" s="320"/>
      <c r="P15" s="36" t="s">
        <v>0</v>
      </c>
      <c r="Q15" s="321">
        <f>ROUNDDOWN(IF($Z$7="申請者",M15*'様式２-２（１）~３（１）'!$AA$82/100,IF($Z$7="被災中小企業",'様式２-３（２）~４(申請者８)'!M15*3/4,IF($Z$7="入居事業者（被災中小企業を除く）",'様式２-３（２）~４(申請者８)'!M15*0,"0"))),0)</f>
        <v>0</v>
      </c>
      <c r="R15" s="321"/>
      <c r="S15" s="321"/>
      <c r="T15" s="322">
        <f t="shared" si="1"/>
        <v>0</v>
      </c>
      <c r="U15" s="322"/>
      <c r="V15" s="322"/>
      <c r="W15" s="305"/>
      <c r="X15" s="305"/>
      <c r="Y15" s="305"/>
      <c r="Z15" s="28"/>
      <c r="AA15" s="28"/>
      <c r="AB15" s="28"/>
      <c r="AC15" s="77"/>
      <c r="AD15" s="81" t="str">
        <f t="shared" si="0"/>
        <v/>
      </c>
    </row>
    <row r="16" spans="1:30" x14ac:dyDescent="0.15">
      <c r="A16" s="297"/>
      <c r="B16" s="297"/>
      <c r="C16" s="297"/>
      <c r="D16" s="297"/>
      <c r="E16" s="305"/>
      <c r="F16" s="305"/>
      <c r="G16" s="305"/>
      <c r="H16" s="305"/>
      <c r="I16" s="319"/>
      <c r="J16" s="320"/>
      <c r="K16" s="320"/>
      <c r="L16" s="36" t="s">
        <v>0</v>
      </c>
      <c r="M16" s="319"/>
      <c r="N16" s="320"/>
      <c r="O16" s="320"/>
      <c r="P16" s="36" t="s">
        <v>0</v>
      </c>
      <c r="Q16" s="321">
        <f>ROUNDDOWN(IF($Z$7="申請者",M16*'様式２-２（１）~３（１）'!$AA$82/100,IF($Z$7="被災中小企業",'様式２-３（２）~４(申請者８)'!M16*3/4,IF($Z$7="入居事業者（被災中小企業を除く）",'様式２-３（２）~４(申請者８)'!M16*0,"0"))),0)</f>
        <v>0</v>
      </c>
      <c r="R16" s="321"/>
      <c r="S16" s="321"/>
      <c r="T16" s="322">
        <f t="shared" si="1"/>
        <v>0</v>
      </c>
      <c r="U16" s="322"/>
      <c r="V16" s="322"/>
      <c r="W16" s="305"/>
      <c r="X16" s="305"/>
      <c r="Y16" s="305"/>
      <c r="Z16" s="28"/>
      <c r="AA16" s="28"/>
      <c r="AB16" s="28"/>
      <c r="AC16" s="77"/>
      <c r="AD16" s="81" t="str">
        <f t="shared" si="0"/>
        <v/>
      </c>
    </row>
    <row r="17" spans="1:30" x14ac:dyDescent="0.15">
      <c r="A17" s="297"/>
      <c r="B17" s="297"/>
      <c r="C17" s="297"/>
      <c r="D17" s="297"/>
      <c r="E17" s="305"/>
      <c r="F17" s="305"/>
      <c r="G17" s="305"/>
      <c r="H17" s="305"/>
      <c r="I17" s="319"/>
      <c r="J17" s="320"/>
      <c r="K17" s="320"/>
      <c r="L17" s="36" t="s">
        <v>0</v>
      </c>
      <c r="M17" s="319"/>
      <c r="N17" s="320"/>
      <c r="O17" s="320"/>
      <c r="P17" s="36" t="s">
        <v>0</v>
      </c>
      <c r="Q17" s="321">
        <f>ROUNDDOWN(IF($Z$7="申請者",M17*'様式２-２（１）~３（１）'!$AA$82/100,IF($Z$7="被災中小企業",'様式２-３（２）~４(申請者８)'!M17*3/4,IF($Z$7="入居事業者（被災中小企業を除く）",'様式２-３（２）~４(申請者８)'!M17*0,"0"))),0)</f>
        <v>0</v>
      </c>
      <c r="R17" s="321"/>
      <c r="S17" s="321"/>
      <c r="T17" s="322">
        <f t="shared" si="1"/>
        <v>0</v>
      </c>
      <c r="U17" s="322"/>
      <c r="V17" s="322"/>
      <c r="W17" s="305"/>
      <c r="X17" s="305"/>
      <c r="Y17" s="305"/>
      <c r="Z17" s="28"/>
      <c r="AA17" s="28"/>
      <c r="AB17" s="28"/>
      <c r="AC17" s="77"/>
      <c r="AD17" s="81" t="str">
        <f t="shared" si="0"/>
        <v/>
      </c>
    </row>
    <row r="18" spans="1:30" x14ac:dyDescent="0.15">
      <c r="A18" s="297"/>
      <c r="B18" s="297"/>
      <c r="C18" s="297"/>
      <c r="D18" s="297"/>
      <c r="E18" s="305"/>
      <c r="F18" s="305"/>
      <c r="G18" s="305"/>
      <c r="H18" s="305"/>
      <c r="I18" s="319"/>
      <c r="J18" s="320"/>
      <c r="K18" s="320"/>
      <c r="L18" s="36" t="s">
        <v>0</v>
      </c>
      <c r="M18" s="319"/>
      <c r="N18" s="320"/>
      <c r="O18" s="320"/>
      <c r="P18" s="36" t="s">
        <v>0</v>
      </c>
      <c r="Q18" s="321">
        <f>ROUNDDOWN(IF($Z$7="申請者",M18*'様式２-２（１）~３（１）'!$AA$82/100,IF($Z$7="被災中小企業",'様式２-３（２）~４(申請者８)'!M18*3/4,IF($Z$7="入居事業者（被災中小企業を除く）",'様式２-３（２）~４(申請者８)'!M18*0,"0"))),0)</f>
        <v>0</v>
      </c>
      <c r="R18" s="321"/>
      <c r="S18" s="321"/>
      <c r="T18" s="322">
        <f t="shared" si="1"/>
        <v>0</v>
      </c>
      <c r="U18" s="322"/>
      <c r="V18" s="322"/>
      <c r="W18" s="305"/>
      <c r="X18" s="305"/>
      <c r="Y18" s="305"/>
      <c r="Z18" s="28"/>
      <c r="AA18" s="28"/>
      <c r="AB18" s="28"/>
      <c r="AC18" s="77"/>
      <c r="AD18" s="81" t="str">
        <f t="shared" si="0"/>
        <v/>
      </c>
    </row>
    <row r="19" spans="1:30" x14ac:dyDescent="0.15">
      <c r="A19" s="297"/>
      <c r="B19" s="297"/>
      <c r="C19" s="297"/>
      <c r="D19" s="297"/>
      <c r="E19" s="305"/>
      <c r="F19" s="305"/>
      <c r="G19" s="305"/>
      <c r="H19" s="305"/>
      <c r="I19" s="319"/>
      <c r="J19" s="320"/>
      <c r="K19" s="320"/>
      <c r="L19" s="36" t="s">
        <v>0</v>
      </c>
      <c r="M19" s="319"/>
      <c r="N19" s="320"/>
      <c r="O19" s="320"/>
      <c r="P19" s="36" t="s">
        <v>0</v>
      </c>
      <c r="Q19" s="321">
        <f>ROUNDDOWN(IF($Z$7="申請者",M19*'様式２-２（１）~３（１）'!$AA$82/100,IF($Z$7="被災中小企業",'様式２-３（２）~４(申請者８)'!M19*3/4,IF($Z$7="入居事業者（被災中小企業を除く）",'様式２-３（２）~４(申請者８)'!M19*0,"0"))),0)</f>
        <v>0</v>
      </c>
      <c r="R19" s="321"/>
      <c r="S19" s="321"/>
      <c r="T19" s="322">
        <f t="shared" si="1"/>
        <v>0</v>
      </c>
      <c r="U19" s="322"/>
      <c r="V19" s="322"/>
      <c r="W19" s="305"/>
      <c r="X19" s="305"/>
      <c r="Y19" s="305"/>
      <c r="Z19" s="28"/>
      <c r="AA19" s="28"/>
      <c r="AB19" s="28"/>
      <c r="AC19" s="77"/>
      <c r="AD19" s="81" t="str">
        <f t="shared" si="0"/>
        <v/>
      </c>
    </row>
    <row r="20" spans="1:30" x14ac:dyDescent="0.15">
      <c r="A20" s="297"/>
      <c r="B20" s="297"/>
      <c r="C20" s="297"/>
      <c r="D20" s="297"/>
      <c r="E20" s="305"/>
      <c r="F20" s="305"/>
      <c r="G20" s="305"/>
      <c r="H20" s="305"/>
      <c r="I20" s="319"/>
      <c r="J20" s="320"/>
      <c r="K20" s="320"/>
      <c r="L20" s="36" t="s">
        <v>0</v>
      </c>
      <c r="M20" s="319"/>
      <c r="N20" s="320"/>
      <c r="O20" s="320"/>
      <c r="P20" s="36" t="s">
        <v>0</v>
      </c>
      <c r="Q20" s="321">
        <f>ROUNDDOWN(IF($Z$7="申請者",M20*'様式２-２（１）~３（１）'!$AA$82/100,IF($Z$7="被災中小企業",'様式２-３（２）~４(申請者８)'!M20*3/4,IF($Z$7="入居事業者（被災中小企業を除く）",'様式２-３（２）~４(申請者８)'!M20*0,"0"))),0)</f>
        <v>0</v>
      </c>
      <c r="R20" s="321"/>
      <c r="S20" s="321"/>
      <c r="T20" s="322">
        <f t="shared" si="1"/>
        <v>0</v>
      </c>
      <c r="U20" s="322"/>
      <c r="V20" s="322"/>
      <c r="W20" s="305"/>
      <c r="X20" s="305"/>
      <c r="Y20" s="305"/>
      <c r="Z20" s="28"/>
      <c r="AA20" s="28"/>
      <c r="AB20" s="28"/>
      <c r="AC20" s="77"/>
      <c r="AD20" s="81" t="str">
        <f t="shared" si="0"/>
        <v/>
      </c>
    </row>
    <row r="21" spans="1:30" ht="14.25" thickBot="1" x14ac:dyDescent="0.2">
      <c r="A21" s="313"/>
      <c r="B21" s="313"/>
      <c r="C21" s="313"/>
      <c r="D21" s="313"/>
      <c r="E21" s="313"/>
      <c r="F21" s="313"/>
      <c r="G21" s="313"/>
      <c r="H21" s="313"/>
      <c r="I21" s="325"/>
      <c r="J21" s="326"/>
      <c r="K21" s="326"/>
      <c r="L21" s="38" t="s">
        <v>0</v>
      </c>
      <c r="M21" s="325"/>
      <c r="N21" s="326"/>
      <c r="O21" s="326"/>
      <c r="P21" s="38" t="s">
        <v>0</v>
      </c>
      <c r="Q21" s="327">
        <f>ROUNDDOWN(IF($Z$7="申請者",M21*'様式２-２（１）~３（１）'!$AA$82/100,IF($Z$7="被災中小企業",'様式２-３（２）~４(申請者８)'!M21*3/4,IF($Z$7="入居事業者（被災中小企業を除く）",'様式２-３（２）~４(申請者８)'!M21*0,"0"))),0)</f>
        <v>0</v>
      </c>
      <c r="R21" s="327"/>
      <c r="S21" s="327"/>
      <c r="T21" s="328">
        <f t="shared" si="1"/>
        <v>0</v>
      </c>
      <c r="U21" s="328"/>
      <c r="V21" s="328"/>
      <c r="W21" s="313"/>
      <c r="X21" s="313"/>
      <c r="Y21" s="313"/>
      <c r="Z21" s="28"/>
      <c r="AA21" s="28"/>
      <c r="AB21" s="28"/>
      <c r="AC21" s="77"/>
      <c r="AD21" s="81" t="str">
        <f>IF(I21&gt;=M21,"","←補助対象経費が補助事業に要する経費を超えています")</f>
        <v/>
      </c>
    </row>
    <row r="22" spans="1:30" ht="14.25" thickTop="1" x14ac:dyDescent="0.15">
      <c r="A22" s="124" t="s">
        <v>6</v>
      </c>
      <c r="B22" s="125"/>
      <c r="C22" s="125"/>
      <c r="D22" s="125"/>
      <c r="E22" s="125"/>
      <c r="F22" s="125"/>
      <c r="G22" s="125"/>
      <c r="H22" s="126"/>
      <c r="I22" s="323">
        <f>SUM(I7:K21)</f>
        <v>0</v>
      </c>
      <c r="J22" s="324"/>
      <c r="K22" s="324"/>
      <c r="L22" s="39" t="s">
        <v>0</v>
      </c>
      <c r="M22" s="323">
        <f>SUM(M7:O21)</f>
        <v>0</v>
      </c>
      <c r="N22" s="324"/>
      <c r="O22" s="324"/>
      <c r="P22" s="39" t="s">
        <v>0</v>
      </c>
      <c r="Q22" s="322">
        <f>SUM(Q7:S21)</f>
        <v>0</v>
      </c>
      <c r="R22" s="322"/>
      <c r="S22" s="322"/>
      <c r="T22" s="322">
        <f>SUM(T7:V21)</f>
        <v>0</v>
      </c>
      <c r="U22" s="322"/>
      <c r="V22" s="322"/>
      <c r="W22" s="297"/>
      <c r="X22" s="297"/>
      <c r="Y22" s="297"/>
      <c r="Z22" s="28"/>
      <c r="AA22" s="28"/>
      <c r="AB22" s="28"/>
      <c r="AC22" s="28"/>
    </row>
    <row r="23" spans="1:30" x14ac:dyDescent="0.15">
      <c r="A23" s="28" t="s">
        <v>146</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x14ac:dyDescent="0.15">
      <c r="A26" s="28" t="s">
        <v>143</v>
      </c>
    </row>
    <row r="27" spans="1:30" x14ac:dyDescent="0.15">
      <c r="A27" s="28" t="s">
        <v>32</v>
      </c>
    </row>
    <row r="28" spans="1:30" x14ac:dyDescent="0.15">
      <c r="J28" s="76" t="s">
        <v>99</v>
      </c>
      <c r="K28" s="49"/>
      <c r="L28" s="49"/>
      <c r="M28" s="268" t="str">
        <f>IF(M3="","",M3)</f>
        <v/>
      </c>
      <c r="N28" s="268"/>
      <c r="O28" s="268"/>
      <c r="P28" s="268"/>
      <c r="Q28" s="268"/>
      <c r="R28" s="268"/>
      <c r="S28" s="268"/>
      <c r="T28" s="268"/>
      <c r="U28" s="268"/>
      <c r="V28" s="268"/>
      <c r="W28" s="268"/>
      <c r="X28" s="268"/>
      <c r="Y28" s="268"/>
    </row>
    <row r="30" spans="1:30" x14ac:dyDescent="0.15">
      <c r="A30" s="89" t="s">
        <v>29</v>
      </c>
      <c r="B30" s="89"/>
      <c r="C30" s="89"/>
      <c r="D30" s="89"/>
      <c r="E30" s="116" t="s">
        <v>30</v>
      </c>
      <c r="F30" s="89"/>
      <c r="G30" s="89"/>
      <c r="H30" s="89"/>
      <c r="I30" s="116" t="s">
        <v>45</v>
      </c>
      <c r="J30" s="89"/>
      <c r="K30" s="89"/>
      <c r="L30" s="89"/>
      <c r="M30" s="89" t="s">
        <v>1</v>
      </c>
      <c r="N30" s="89"/>
      <c r="O30" s="89"/>
      <c r="P30" s="89"/>
      <c r="Q30" s="89" t="s">
        <v>10</v>
      </c>
      <c r="R30" s="89"/>
      <c r="S30" s="89"/>
      <c r="T30" s="89"/>
      <c r="U30" s="89"/>
      <c r="V30" s="89"/>
      <c r="W30" s="89" t="s">
        <v>13</v>
      </c>
      <c r="X30" s="89"/>
      <c r="Y30" s="89"/>
      <c r="Z30" s="269" t="s">
        <v>92</v>
      </c>
      <c r="AA30" s="270"/>
      <c r="AB30" s="270"/>
      <c r="AC30" s="271"/>
    </row>
    <row r="31" spans="1:30" ht="14.25" thickBot="1" x14ac:dyDescent="0.2">
      <c r="A31" s="92"/>
      <c r="B31" s="92"/>
      <c r="C31" s="92"/>
      <c r="D31" s="92"/>
      <c r="E31" s="92"/>
      <c r="F31" s="92"/>
      <c r="G31" s="92"/>
      <c r="H31" s="92"/>
      <c r="I31" s="92"/>
      <c r="J31" s="92"/>
      <c r="K31" s="92"/>
      <c r="L31" s="92"/>
      <c r="M31" s="92"/>
      <c r="N31" s="92"/>
      <c r="O31" s="92"/>
      <c r="P31" s="92"/>
      <c r="Q31" s="92" t="s">
        <v>11</v>
      </c>
      <c r="R31" s="92"/>
      <c r="S31" s="92"/>
      <c r="T31" s="92" t="s">
        <v>12</v>
      </c>
      <c r="U31" s="92"/>
      <c r="V31" s="92"/>
      <c r="W31" s="92"/>
      <c r="X31" s="92"/>
      <c r="Y31" s="92"/>
      <c r="Z31" s="269"/>
      <c r="AA31" s="270"/>
      <c r="AB31" s="270"/>
      <c r="AC31" s="271"/>
    </row>
    <row r="32" spans="1:30" ht="14.25" thickTop="1" x14ac:dyDescent="0.15">
      <c r="A32" s="285"/>
      <c r="B32" s="285"/>
      <c r="C32" s="285"/>
      <c r="D32" s="285"/>
      <c r="E32" s="285"/>
      <c r="F32" s="285"/>
      <c r="G32" s="285"/>
      <c r="H32" s="285"/>
      <c r="I32" s="117"/>
      <c r="J32" s="118"/>
      <c r="K32" s="118"/>
      <c r="L32" s="36" t="s">
        <v>0</v>
      </c>
      <c r="M32" s="117"/>
      <c r="N32" s="118"/>
      <c r="O32" s="118"/>
      <c r="P32" s="36" t="s">
        <v>0</v>
      </c>
      <c r="Q32" s="286">
        <f>ROUNDDOWN(IF($Z$32="申請者",M32*'様式２-２（１）~３（１）'!$AA$82/100,IF($Z$32="被災中小企業",'様式２-３（２）~４(申請者８)'!M32*3/4,IF($Z$32="入居事業者（被災中小企業を除く）",'様式２-３（２）~４(申請者８)'!M32*0,"0"))),0)</f>
        <v>0</v>
      </c>
      <c r="R32" s="286"/>
      <c r="S32" s="286"/>
      <c r="T32" s="231">
        <f>I32-Q32</f>
        <v>0</v>
      </c>
      <c r="U32" s="231"/>
      <c r="V32" s="231"/>
      <c r="W32" s="285"/>
      <c r="X32" s="285"/>
      <c r="Y32" s="285"/>
      <c r="Z32" s="272" t="str">
        <f>IF(Z7="","",Z7)</f>
        <v/>
      </c>
      <c r="AA32" s="273"/>
      <c r="AB32" s="273"/>
      <c r="AC32" s="274"/>
      <c r="AD32" s="23" t="str">
        <f>IF(I32&gt;=M32,"","←補助対象経費が補助事業に要する経費を超えています")</f>
        <v/>
      </c>
    </row>
    <row r="33" spans="1:30" x14ac:dyDescent="0.15">
      <c r="A33" s="285"/>
      <c r="B33" s="285"/>
      <c r="C33" s="285"/>
      <c r="D33" s="285"/>
      <c r="E33" s="112"/>
      <c r="F33" s="112"/>
      <c r="G33" s="112"/>
      <c r="H33" s="112"/>
      <c r="I33" s="117"/>
      <c r="J33" s="118"/>
      <c r="K33" s="118"/>
      <c r="L33" s="36" t="s">
        <v>0</v>
      </c>
      <c r="M33" s="117"/>
      <c r="N33" s="118"/>
      <c r="O33" s="118"/>
      <c r="P33" s="36" t="s">
        <v>0</v>
      </c>
      <c r="Q33" s="231">
        <f>ROUNDDOWN(IF($Z$32="申請者",M33*'様式２-２（１）~３（１）'!$AA$82/100,IF($Z$32="被災中小企業",'様式２-３（２）~４(申請者８)'!M33*3/4,IF($Z$32="入居事業者（被災中小企業を除く）",'様式２-３（２）~４(申請者８)'!M33*0,"0"))),0)</f>
        <v>0</v>
      </c>
      <c r="R33" s="231"/>
      <c r="S33" s="231"/>
      <c r="T33" s="231">
        <f t="shared" ref="T33:T46" si="2">I33-Q33</f>
        <v>0</v>
      </c>
      <c r="U33" s="231"/>
      <c r="V33" s="231"/>
      <c r="W33" s="112"/>
      <c r="X33" s="112"/>
      <c r="Y33" s="112"/>
      <c r="Z33" s="52"/>
      <c r="AA33" s="53"/>
      <c r="AB33" s="53"/>
      <c r="AC33" s="53"/>
      <c r="AD33" s="23" t="str">
        <f t="shared" ref="AD33" si="3">IF(I33&gt;=M33,"","←補助対象経費が補助事業に要する経費を超えています")</f>
        <v/>
      </c>
    </row>
    <row r="34" spans="1:30" x14ac:dyDescent="0.15">
      <c r="A34" s="285"/>
      <c r="B34" s="285"/>
      <c r="C34" s="285"/>
      <c r="D34" s="285"/>
      <c r="E34" s="112"/>
      <c r="F34" s="112"/>
      <c r="G34" s="112"/>
      <c r="H34" s="112"/>
      <c r="I34" s="117"/>
      <c r="J34" s="118"/>
      <c r="K34" s="118"/>
      <c r="L34" s="36" t="s">
        <v>0</v>
      </c>
      <c r="M34" s="117"/>
      <c r="N34" s="118"/>
      <c r="O34" s="118"/>
      <c r="P34" s="36" t="s">
        <v>0</v>
      </c>
      <c r="Q34" s="231">
        <f>ROUNDDOWN(IF($Z$32="申請者",M34*'様式２-２（１）~３（１）'!$AA$82/100,IF($Z$32="被災中小企業",'様式２-３（２）~４(申請者８)'!M34*3/4,IF($Z$32="入居事業者（被災中小企業を除く）",'様式２-３（２）~４(申請者８)'!M34*0,"0"))),0)</f>
        <v>0</v>
      </c>
      <c r="R34" s="231"/>
      <c r="S34" s="231"/>
      <c r="T34" s="231">
        <f t="shared" si="2"/>
        <v>0</v>
      </c>
      <c r="U34" s="231"/>
      <c r="V34" s="231"/>
      <c r="W34" s="112"/>
      <c r="X34" s="112"/>
      <c r="Y34" s="112"/>
      <c r="AC34" s="23" t="str">
        <f t="shared" ref="AC34" si="4">IF(I34&gt;=M34,"","←補助対象経費が補助事業に要する経費を超えています")</f>
        <v/>
      </c>
      <c r="AD34" s="23" t="str">
        <f>IF(I34&gt;=M34,"","←補助対象経費が補助事業に要する経費を超えています")</f>
        <v/>
      </c>
    </row>
    <row r="35" spans="1:30" x14ac:dyDescent="0.15">
      <c r="A35" s="285"/>
      <c r="B35" s="285"/>
      <c r="C35" s="285"/>
      <c r="D35" s="285"/>
      <c r="E35" s="112"/>
      <c r="F35" s="112"/>
      <c r="G35" s="112"/>
      <c r="H35" s="112"/>
      <c r="I35" s="117"/>
      <c r="J35" s="118"/>
      <c r="K35" s="118"/>
      <c r="L35" s="36" t="s">
        <v>0</v>
      </c>
      <c r="M35" s="117"/>
      <c r="N35" s="118"/>
      <c r="O35" s="118"/>
      <c r="P35" s="36" t="s">
        <v>0</v>
      </c>
      <c r="Q35" s="231">
        <f>ROUNDDOWN(IF($Z$32="申請者",M35*'様式２-２（１）~３（１）'!$AA$82/100,IF($Z$32="被災中小企業",'様式２-３（２）~４(申請者８)'!M35*3/4,IF($Z$32="入居事業者（被災中小企業を除く）",'様式２-３（２）~４(申請者８)'!M35*0,"0"))),0)</f>
        <v>0</v>
      </c>
      <c r="R35" s="231"/>
      <c r="S35" s="231"/>
      <c r="T35" s="231">
        <f t="shared" si="2"/>
        <v>0</v>
      </c>
      <c r="U35" s="231"/>
      <c r="V35" s="231"/>
      <c r="W35" s="112"/>
      <c r="X35" s="112"/>
      <c r="Y35" s="112"/>
      <c r="AC35" s="23"/>
      <c r="AD35" s="23" t="str">
        <f t="shared" ref="AD35:AD46" si="5">IF(I35&gt;=M35,"","←補助対象経費が補助事業に要する経費を超えています")</f>
        <v/>
      </c>
    </row>
    <row r="36" spans="1:30" x14ac:dyDescent="0.15">
      <c r="A36" s="285"/>
      <c r="B36" s="285"/>
      <c r="C36" s="285"/>
      <c r="D36" s="285"/>
      <c r="E36" s="112"/>
      <c r="F36" s="112"/>
      <c r="G36" s="112"/>
      <c r="H36" s="112"/>
      <c r="I36" s="117"/>
      <c r="J36" s="118"/>
      <c r="K36" s="118"/>
      <c r="L36" s="36" t="s">
        <v>0</v>
      </c>
      <c r="M36" s="117"/>
      <c r="N36" s="118"/>
      <c r="O36" s="118"/>
      <c r="P36" s="36" t="s">
        <v>0</v>
      </c>
      <c r="Q36" s="231">
        <f>ROUNDDOWN(IF($Z$32="申請者",M36*'様式２-２（１）~３（１）'!$AA$82/100,IF($Z$32="被災中小企業",'様式２-３（２）~４(申請者８)'!M36*3/4,IF($Z$32="入居事業者（被災中小企業を除く）",'様式２-３（２）~４(申請者８)'!M36*0,"0"))),0)</f>
        <v>0</v>
      </c>
      <c r="R36" s="231"/>
      <c r="S36" s="231"/>
      <c r="T36" s="231">
        <f t="shared" si="2"/>
        <v>0</v>
      </c>
      <c r="U36" s="231"/>
      <c r="V36" s="231"/>
      <c r="W36" s="112"/>
      <c r="X36" s="112"/>
      <c r="Y36" s="112"/>
      <c r="AC36" s="23"/>
      <c r="AD36" s="23" t="str">
        <f t="shared" si="5"/>
        <v/>
      </c>
    </row>
    <row r="37" spans="1:30" x14ac:dyDescent="0.15">
      <c r="A37" s="285"/>
      <c r="B37" s="285"/>
      <c r="C37" s="285"/>
      <c r="D37" s="285"/>
      <c r="E37" s="112"/>
      <c r="F37" s="112"/>
      <c r="G37" s="112"/>
      <c r="H37" s="112"/>
      <c r="I37" s="117"/>
      <c r="J37" s="118"/>
      <c r="K37" s="118"/>
      <c r="L37" s="36" t="s">
        <v>0</v>
      </c>
      <c r="M37" s="117"/>
      <c r="N37" s="118"/>
      <c r="O37" s="118"/>
      <c r="P37" s="36" t="s">
        <v>0</v>
      </c>
      <c r="Q37" s="231">
        <f>ROUNDDOWN(IF($Z$32="申請者",M37*'様式２-２（１）~３（１）'!$AA$82/100,IF($Z$32="被災中小企業",'様式２-３（２）~４(申請者８)'!M37*3/4,IF($Z$32="入居事業者（被災中小企業を除く）",'様式２-３（２）~４(申請者８)'!M37*0,"0"))),0)</f>
        <v>0</v>
      </c>
      <c r="R37" s="231"/>
      <c r="S37" s="231"/>
      <c r="T37" s="231">
        <f t="shared" si="2"/>
        <v>0</v>
      </c>
      <c r="U37" s="231"/>
      <c r="V37" s="231"/>
      <c r="W37" s="112"/>
      <c r="X37" s="112"/>
      <c r="Y37" s="112"/>
      <c r="AC37" s="23"/>
      <c r="AD37" s="23" t="str">
        <f>IF(I37&gt;=M37,"","←補助対象経費が補助事業に要する経費を超えています")</f>
        <v/>
      </c>
    </row>
    <row r="38" spans="1:30" x14ac:dyDescent="0.15">
      <c r="A38" s="285"/>
      <c r="B38" s="285"/>
      <c r="C38" s="285"/>
      <c r="D38" s="285"/>
      <c r="E38" s="112"/>
      <c r="F38" s="112"/>
      <c r="G38" s="112"/>
      <c r="H38" s="112"/>
      <c r="I38" s="117"/>
      <c r="J38" s="118"/>
      <c r="K38" s="118"/>
      <c r="L38" s="36" t="s">
        <v>0</v>
      </c>
      <c r="M38" s="117"/>
      <c r="N38" s="118"/>
      <c r="O38" s="118"/>
      <c r="P38" s="36" t="s">
        <v>0</v>
      </c>
      <c r="Q38" s="231">
        <f>ROUNDDOWN(IF($Z$32="申請者",M38*'様式２-２（１）~３（１）'!$AA$82/100,IF($Z$32="被災中小企業",'様式２-３（２）~４(申請者８)'!M38*3/4,IF($Z$32="入居事業者（被災中小企業を除く）",'様式２-３（２）~４(申請者８)'!M38*0,"0"))),0)</f>
        <v>0</v>
      </c>
      <c r="R38" s="231"/>
      <c r="S38" s="231"/>
      <c r="T38" s="231">
        <f t="shared" si="2"/>
        <v>0</v>
      </c>
      <c r="U38" s="231"/>
      <c r="V38" s="231"/>
      <c r="W38" s="112"/>
      <c r="X38" s="112"/>
      <c r="Y38" s="112"/>
      <c r="AC38" s="23"/>
      <c r="AD38" s="23" t="str">
        <f t="shared" si="5"/>
        <v/>
      </c>
    </row>
    <row r="39" spans="1:30" x14ac:dyDescent="0.15">
      <c r="A39" s="285"/>
      <c r="B39" s="285"/>
      <c r="C39" s="285"/>
      <c r="D39" s="285"/>
      <c r="E39" s="112"/>
      <c r="F39" s="112"/>
      <c r="G39" s="112"/>
      <c r="H39" s="112"/>
      <c r="I39" s="117"/>
      <c r="J39" s="118"/>
      <c r="K39" s="118"/>
      <c r="L39" s="36" t="s">
        <v>0</v>
      </c>
      <c r="M39" s="117"/>
      <c r="N39" s="118"/>
      <c r="O39" s="118"/>
      <c r="P39" s="36" t="s">
        <v>0</v>
      </c>
      <c r="Q39" s="231">
        <f>ROUNDDOWN(IF($Z$32="申請者",M39*'様式２-２（１）~３（１）'!$AA$82/100,IF($Z$32="被災中小企業",'様式２-３（２）~４(申請者８)'!M39*3/4,IF($Z$32="入居事業者（被災中小企業を除く）",'様式２-３（２）~４(申請者８)'!M39*0,"0"))),0)</f>
        <v>0</v>
      </c>
      <c r="R39" s="231"/>
      <c r="S39" s="231"/>
      <c r="T39" s="231">
        <f t="shared" si="2"/>
        <v>0</v>
      </c>
      <c r="U39" s="231"/>
      <c r="V39" s="231"/>
      <c r="W39" s="112"/>
      <c r="X39" s="112"/>
      <c r="Y39" s="112"/>
      <c r="AC39" s="23"/>
      <c r="AD39" s="23" t="str">
        <f t="shared" si="5"/>
        <v/>
      </c>
    </row>
    <row r="40" spans="1:30" x14ac:dyDescent="0.15">
      <c r="A40" s="285"/>
      <c r="B40" s="285"/>
      <c r="C40" s="285"/>
      <c r="D40" s="285"/>
      <c r="E40" s="112"/>
      <c r="F40" s="112"/>
      <c r="G40" s="112"/>
      <c r="H40" s="112"/>
      <c r="I40" s="117"/>
      <c r="J40" s="118"/>
      <c r="K40" s="118"/>
      <c r="L40" s="36" t="s">
        <v>0</v>
      </c>
      <c r="M40" s="117"/>
      <c r="N40" s="118"/>
      <c r="O40" s="118"/>
      <c r="P40" s="36" t="s">
        <v>0</v>
      </c>
      <c r="Q40" s="231">
        <f>ROUNDDOWN(IF($Z$32="申請者",M40*'様式２-２（１）~３（１）'!$AA$82/100,IF($Z$32="被災中小企業",'様式２-３（２）~４(申請者８)'!M40*3/4,IF($Z$32="入居事業者（被災中小企業を除く）",'様式２-３（２）~４(申請者８)'!M40*0,"0"))),0)</f>
        <v>0</v>
      </c>
      <c r="R40" s="231"/>
      <c r="S40" s="231"/>
      <c r="T40" s="231">
        <f t="shared" si="2"/>
        <v>0</v>
      </c>
      <c r="U40" s="231"/>
      <c r="V40" s="231"/>
      <c r="W40" s="112"/>
      <c r="X40" s="112"/>
      <c r="Y40" s="112"/>
      <c r="AC40" s="23"/>
      <c r="AD40" s="23" t="str">
        <f t="shared" si="5"/>
        <v/>
      </c>
    </row>
    <row r="41" spans="1:30" x14ac:dyDescent="0.15">
      <c r="A41" s="285"/>
      <c r="B41" s="285"/>
      <c r="C41" s="285"/>
      <c r="D41" s="285"/>
      <c r="E41" s="112"/>
      <c r="F41" s="112"/>
      <c r="G41" s="112"/>
      <c r="H41" s="112"/>
      <c r="I41" s="117"/>
      <c r="J41" s="118"/>
      <c r="K41" s="118"/>
      <c r="L41" s="36" t="s">
        <v>0</v>
      </c>
      <c r="M41" s="117"/>
      <c r="N41" s="118"/>
      <c r="O41" s="118"/>
      <c r="P41" s="36" t="s">
        <v>0</v>
      </c>
      <c r="Q41" s="231">
        <f>ROUNDDOWN(IF($Z$32="申請者",M41*'様式２-２（１）~３（１）'!$AA$82/100,IF($Z$32="被災中小企業",'様式２-３（２）~４(申請者８)'!M41*3/4,IF($Z$32="入居事業者（被災中小企業を除く）",'様式２-３（２）~４(申請者８)'!M41*0,"0"))),0)</f>
        <v>0</v>
      </c>
      <c r="R41" s="231"/>
      <c r="S41" s="231"/>
      <c r="T41" s="231">
        <f t="shared" si="2"/>
        <v>0</v>
      </c>
      <c r="U41" s="231"/>
      <c r="V41" s="231"/>
      <c r="W41" s="112"/>
      <c r="X41" s="112"/>
      <c r="Y41" s="112"/>
      <c r="AC41" s="23"/>
      <c r="AD41" s="23" t="str">
        <f t="shared" si="5"/>
        <v/>
      </c>
    </row>
    <row r="42" spans="1:30" x14ac:dyDescent="0.15">
      <c r="A42" s="285"/>
      <c r="B42" s="285"/>
      <c r="C42" s="285"/>
      <c r="D42" s="285"/>
      <c r="E42" s="112"/>
      <c r="F42" s="112"/>
      <c r="G42" s="112"/>
      <c r="H42" s="112"/>
      <c r="I42" s="117"/>
      <c r="J42" s="118"/>
      <c r="K42" s="118"/>
      <c r="L42" s="36" t="s">
        <v>0</v>
      </c>
      <c r="M42" s="117"/>
      <c r="N42" s="118"/>
      <c r="O42" s="118"/>
      <c r="P42" s="36" t="s">
        <v>0</v>
      </c>
      <c r="Q42" s="231">
        <f>ROUNDDOWN(IF($Z$32="申請者",M42*'様式２-２（１）~３（１）'!$AA$82/100,IF($Z$32="被災中小企業",'様式２-３（２）~４(申請者８)'!M42*3/4,IF($Z$32="入居事業者（被災中小企業を除く）",'様式２-３（２）~４(申請者８)'!M42*0,"0"))),0)</f>
        <v>0</v>
      </c>
      <c r="R42" s="231"/>
      <c r="S42" s="231"/>
      <c r="T42" s="231">
        <f t="shared" si="2"/>
        <v>0</v>
      </c>
      <c r="U42" s="231"/>
      <c r="V42" s="231"/>
      <c r="W42" s="112"/>
      <c r="X42" s="112"/>
      <c r="Y42" s="112"/>
      <c r="AC42" s="23"/>
      <c r="AD42" s="23" t="str">
        <f t="shared" si="5"/>
        <v/>
      </c>
    </row>
    <row r="43" spans="1:30" x14ac:dyDescent="0.15">
      <c r="A43" s="285"/>
      <c r="B43" s="285"/>
      <c r="C43" s="285"/>
      <c r="D43" s="285"/>
      <c r="E43" s="112"/>
      <c r="F43" s="112"/>
      <c r="G43" s="112"/>
      <c r="H43" s="112"/>
      <c r="I43" s="117"/>
      <c r="J43" s="118"/>
      <c r="K43" s="118"/>
      <c r="L43" s="36" t="s">
        <v>0</v>
      </c>
      <c r="M43" s="117"/>
      <c r="N43" s="118"/>
      <c r="O43" s="118"/>
      <c r="P43" s="36" t="s">
        <v>0</v>
      </c>
      <c r="Q43" s="231">
        <f>ROUNDDOWN(IF($Z$32="申請者",M43*'様式２-２（１）~３（１）'!$AA$82/100,IF($Z$32="被災中小企業",'様式２-３（２）~４(申請者８)'!M43*3/4,IF($Z$32="入居事業者（被災中小企業を除く）",'様式２-３（２）~４(申請者８)'!M43*0,"0"))),0)</f>
        <v>0</v>
      </c>
      <c r="R43" s="231"/>
      <c r="S43" s="231"/>
      <c r="T43" s="231">
        <f t="shared" si="2"/>
        <v>0</v>
      </c>
      <c r="U43" s="231"/>
      <c r="V43" s="231"/>
      <c r="W43" s="112"/>
      <c r="X43" s="112"/>
      <c r="Y43" s="112"/>
      <c r="AC43" s="23"/>
      <c r="AD43" s="23" t="str">
        <f t="shared" si="5"/>
        <v/>
      </c>
    </row>
    <row r="44" spans="1:30" x14ac:dyDescent="0.15">
      <c r="A44" s="285"/>
      <c r="B44" s="285"/>
      <c r="C44" s="285"/>
      <c r="D44" s="285"/>
      <c r="E44" s="112"/>
      <c r="F44" s="112"/>
      <c r="G44" s="112"/>
      <c r="H44" s="112"/>
      <c r="I44" s="117"/>
      <c r="J44" s="118"/>
      <c r="K44" s="118"/>
      <c r="L44" s="36" t="s">
        <v>0</v>
      </c>
      <c r="M44" s="117"/>
      <c r="N44" s="118"/>
      <c r="O44" s="118"/>
      <c r="P44" s="36" t="s">
        <v>0</v>
      </c>
      <c r="Q44" s="231">
        <f>ROUNDDOWN(IF($Z$32="申請者",M44*'様式２-２（１）~３（１）'!$AA$82/100,IF($Z$32="被災中小企業",'様式２-３（２）~４(申請者８)'!M44*3/4,IF($Z$32="入居事業者（被災中小企業を除く）",'様式２-３（２）~４(申請者８)'!M44*0,"0"))),0)</f>
        <v>0</v>
      </c>
      <c r="R44" s="231"/>
      <c r="S44" s="231"/>
      <c r="T44" s="231">
        <f t="shared" si="2"/>
        <v>0</v>
      </c>
      <c r="U44" s="231"/>
      <c r="V44" s="231"/>
      <c r="W44" s="112"/>
      <c r="X44" s="112"/>
      <c r="Y44" s="112"/>
      <c r="AC44" s="23"/>
      <c r="AD44" s="23" t="str">
        <f t="shared" si="5"/>
        <v/>
      </c>
    </row>
    <row r="45" spans="1:30" x14ac:dyDescent="0.15">
      <c r="A45" s="285"/>
      <c r="B45" s="285"/>
      <c r="C45" s="285"/>
      <c r="D45" s="285"/>
      <c r="E45" s="112"/>
      <c r="F45" s="112"/>
      <c r="G45" s="112"/>
      <c r="H45" s="112"/>
      <c r="I45" s="117"/>
      <c r="J45" s="118"/>
      <c r="K45" s="118"/>
      <c r="L45" s="36" t="s">
        <v>0</v>
      </c>
      <c r="M45" s="117"/>
      <c r="N45" s="118"/>
      <c r="O45" s="118"/>
      <c r="P45" s="36" t="s">
        <v>0</v>
      </c>
      <c r="Q45" s="231">
        <f>ROUNDDOWN(IF($Z$32="申請者",M45*'様式２-２（１）~３（１）'!$AA$82/100,IF($Z$32="被災中小企業",'様式２-３（２）~４(申請者８)'!M45*3/4,IF($Z$32="入居事業者（被災中小企業を除く）",'様式２-３（２）~４(申請者８)'!M45*0,"0"))),0)</f>
        <v>0</v>
      </c>
      <c r="R45" s="231"/>
      <c r="S45" s="231"/>
      <c r="T45" s="231">
        <f t="shared" si="2"/>
        <v>0</v>
      </c>
      <c r="U45" s="231"/>
      <c r="V45" s="231"/>
      <c r="W45" s="112"/>
      <c r="X45" s="112"/>
      <c r="Y45" s="112"/>
      <c r="AC45" s="23"/>
      <c r="AD45" s="23" t="str">
        <f t="shared" si="5"/>
        <v/>
      </c>
    </row>
    <row r="46" spans="1:30" ht="14.25" thickBot="1" x14ac:dyDescent="0.2">
      <c r="A46" s="147"/>
      <c r="B46" s="147"/>
      <c r="C46" s="147"/>
      <c r="D46" s="147"/>
      <c r="E46" s="147"/>
      <c r="F46" s="147"/>
      <c r="G46" s="147"/>
      <c r="H46" s="147"/>
      <c r="I46" s="145"/>
      <c r="J46" s="146"/>
      <c r="K46" s="146"/>
      <c r="L46" s="38" t="s">
        <v>0</v>
      </c>
      <c r="M46" s="145"/>
      <c r="N46" s="146"/>
      <c r="O46" s="146"/>
      <c r="P46" s="38" t="s">
        <v>0</v>
      </c>
      <c r="Q46" s="287">
        <f>ROUNDDOWN(IF($Z$32="申請者",M46*'様式２-２（１）~３（１）'!$AA$82/100,IF($Z$32="被災中小企業",'様式２-３（２）~４(申請者８)'!M46*3/4,IF($Z$32="入居事業者（被災中小企業を除く）",'様式２-３（２）~４(申請者８)'!M46*0,"0"))),0)</f>
        <v>0</v>
      </c>
      <c r="R46" s="287"/>
      <c r="S46" s="287"/>
      <c r="T46" s="287">
        <f t="shared" si="2"/>
        <v>0</v>
      </c>
      <c r="U46" s="287"/>
      <c r="V46" s="287"/>
      <c r="W46" s="147"/>
      <c r="X46" s="147"/>
      <c r="Y46" s="147"/>
      <c r="AC46" s="23"/>
      <c r="AD46" s="23" t="str">
        <f t="shared" si="5"/>
        <v/>
      </c>
    </row>
    <row r="47" spans="1:30" ht="14.25" thickTop="1" x14ac:dyDescent="0.15">
      <c r="A47" s="124" t="s">
        <v>6</v>
      </c>
      <c r="B47" s="125"/>
      <c r="C47" s="125"/>
      <c r="D47" s="125"/>
      <c r="E47" s="125"/>
      <c r="F47" s="125"/>
      <c r="G47" s="125"/>
      <c r="H47" s="126"/>
      <c r="I47" s="99">
        <f>SUM(I32:K46)</f>
        <v>0</v>
      </c>
      <c r="J47" s="100"/>
      <c r="K47" s="100"/>
      <c r="L47" s="39" t="s">
        <v>0</v>
      </c>
      <c r="M47" s="99">
        <f>SUM(M32:O46)</f>
        <v>0</v>
      </c>
      <c r="N47" s="100"/>
      <c r="O47" s="100"/>
      <c r="P47" s="39" t="s">
        <v>0</v>
      </c>
      <c r="Q47" s="231">
        <f>SUM(Q32:S46)</f>
        <v>0</v>
      </c>
      <c r="R47" s="231"/>
      <c r="S47" s="231"/>
      <c r="T47" s="231">
        <f>SUM(T32:V46)</f>
        <v>0</v>
      </c>
      <c r="U47" s="231"/>
      <c r="V47" s="231"/>
      <c r="W47" s="285"/>
      <c r="X47" s="285"/>
      <c r="Y47" s="285"/>
    </row>
    <row r="48" spans="1:30" x14ac:dyDescent="0.15">
      <c r="A48" s="28" t="s">
        <v>31</v>
      </c>
      <c r="N48" s="2"/>
    </row>
    <row r="51" spans="1:30" x14ac:dyDescent="0.15">
      <c r="A51" s="28" t="s">
        <v>89</v>
      </c>
    </row>
    <row r="52" spans="1:30" x14ac:dyDescent="0.15">
      <c r="A52" s="28" t="s">
        <v>32</v>
      </c>
    </row>
    <row r="53" spans="1:30" x14ac:dyDescent="0.15">
      <c r="A53" s="28" t="s">
        <v>33</v>
      </c>
      <c r="E53" s="2"/>
      <c r="F53" s="2"/>
      <c r="G53" s="2"/>
      <c r="H53" s="2"/>
      <c r="I53" s="2"/>
      <c r="J53" s="2"/>
      <c r="K53" s="2"/>
      <c r="L53" s="2"/>
      <c r="M53" s="2"/>
      <c r="N53" s="2"/>
      <c r="O53" s="2"/>
      <c r="P53" s="2"/>
      <c r="Q53" s="2"/>
      <c r="R53" s="2"/>
      <c r="S53" s="2"/>
      <c r="T53" s="2"/>
      <c r="U53" s="2"/>
      <c r="V53" s="2"/>
      <c r="W53" s="2"/>
      <c r="X53" s="2"/>
      <c r="Y53" s="14"/>
    </row>
    <row r="54" spans="1:30" x14ac:dyDescent="0.15">
      <c r="E54" s="2"/>
      <c r="F54" s="2"/>
      <c r="G54" s="2"/>
      <c r="H54" s="2"/>
      <c r="I54" s="2"/>
      <c r="J54" s="49" t="s">
        <v>99</v>
      </c>
      <c r="K54" s="49"/>
      <c r="L54" s="49"/>
      <c r="M54" s="268" t="str">
        <f>IF(M28="","",M28)</f>
        <v/>
      </c>
      <c r="N54" s="268"/>
      <c r="O54" s="268"/>
      <c r="P54" s="268"/>
      <c r="Q54" s="268"/>
      <c r="R54" s="268"/>
      <c r="S54" s="268"/>
      <c r="T54" s="268"/>
      <c r="U54" s="268"/>
      <c r="V54" s="268"/>
      <c r="W54" s="268"/>
      <c r="X54" s="268"/>
      <c r="Y54" s="268"/>
    </row>
    <row r="55" spans="1:30" x14ac:dyDescent="0.15">
      <c r="E55" s="2"/>
      <c r="F55" s="2"/>
      <c r="G55" s="2"/>
      <c r="H55" s="2"/>
      <c r="I55" s="2"/>
      <c r="J55" s="2"/>
      <c r="K55" s="2"/>
      <c r="L55" s="2"/>
      <c r="M55" s="2"/>
      <c r="N55" s="2"/>
      <c r="O55" s="2"/>
      <c r="P55" s="2"/>
      <c r="Q55" s="2"/>
      <c r="R55" s="2"/>
      <c r="S55" s="2"/>
      <c r="T55" s="2"/>
      <c r="U55" s="2"/>
      <c r="V55" s="2"/>
      <c r="W55" s="2"/>
      <c r="X55" s="2"/>
      <c r="Y55" s="29" t="s">
        <v>38</v>
      </c>
    </row>
    <row r="56" spans="1:30" x14ac:dyDescent="0.15">
      <c r="A56" s="135" t="s">
        <v>34</v>
      </c>
      <c r="B56" s="128"/>
      <c r="C56" s="128"/>
      <c r="D56" s="137"/>
      <c r="E56" s="135" t="s">
        <v>35</v>
      </c>
      <c r="F56" s="128"/>
      <c r="G56" s="128"/>
      <c r="H56" s="128"/>
      <c r="I56" s="128"/>
      <c r="J56" s="137"/>
      <c r="K56" s="135" t="s">
        <v>36</v>
      </c>
      <c r="L56" s="128"/>
      <c r="M56" s="128"/>
      <c r="N56" s="128"/>
      <c r="O56" s="128"/>
      <c r="P56" s="128"/>
      <c r="Q56" s="128"/>
      <c r="R56" s="128"/>
      <c r="S56" s="137"/>
      <c r="T56" s="135" t="s">
        <v>37</v>
      </c>
      <c r="U56" s="128"/>
      <c r="V56" s="128"/>
      <c r="W56" s="128"/>
      <c r="X56" s="128"/>
      <c r="Y56" s="137"/>
    </row>
    <row r="57" spans="1:30" x14ac:dyDescent="0.15">
      <c r="A57" s="135" t="s">
        <v>39</v>
      </c>
      <c r="B57" s="128"/>
      <c r="C57" s="128"/>
      <c r="D57" s="137"/>
      <c r="E57" s="282"/>
      <c r="F57" s="283"/>
      <c r="G57" s="283"/>
      <c r="H57" s="283"/>
      <c r="I57" s="283"/>
      <c r="J57" s="36" t="s">
        <v>0</v>
      </c>
      <c r="K57" s="108"/>
      <c r="L57" s="109"/>
      <c r="M57" s="109"/>
      <c r="N57" s="109"/>
      <c r="O57" s="109"/>
      <c r="P57" s="109"/>
      <c r="Q57" s="109"/>
      <c r="R57" s="109"/>
      <c r="S57" s="35"/>
      <c r="T57" s="108"/>
      <c r="U57" s="109"/>
      <c r="V57" s="109"/>
      <c r="W57" s="109"/>
      <c r="X57" s="109"/>
      <c r="Y57" s="110"/>
    </row>
    <row r="58" spans="1:30" x14ac:dyDescent="0.15">
      <c r="A58" s="89" t="s">
        <v>12</v>
      </c>
      <c r="B58" s="89"/>
      <c r="C58" s="89"/>
      <c r="D58" s="89"/>
      <c r="E58" s="282"/>
      <c r="F58" s="283"/>
      <c r="G58" s="283"/>
      <c r="H58" s="283"/>
      <c r="I58" s="283"/>
      <c r="J58" s="36" t="s">
        <v>0</v>
      </c>
      <c r="K58" s="108"/>
      <c r="L58" s="109"/>
      <c r="M58" s="109"/>
      <c r="N58" s="109"/>
      <c r="O58" s="109"/>
      <c r="P58" s="109"/>
      <c r="Q58" s="109"/>
      <c r="R58" s="109"/>
      <c r="S58" s="35"/>
      <c r="T58" s="112"/>
      <c r="U58" s="112"/>
      <c r="V58" s="112"/>
      <c r="W58" s="112"/>
      <c r="X58" s="112"/>
      <c r="Y58" s="112"/>
      <c r="AC58" s="23"/>
    </row>
    <row r="59" spans="1:30" x14ac:dyDescent="0.15">
      <c r="A59" s="89" t="s">
        <v>150</v>
      </c>
      <c r="B59" s="89"/>
      <c r="C59" s="89"/>
      <c r="D59" s="89"/>
      <c r="E59" s="117"/>
      <c r="F59" s="118"/>
      <c r="G59" s="118"/>
      <c r="H59" s="118"/>
      <c r="I59" s="118"/>
      <c r="J59" s="36" t="s">
        <v>0</v>
      </c>
      <c r="K59" s="108"/>
      <c r="L59" s="109"/>
      <c r="M59" s="109"/>
      <c r="N59" s="109"/>
      <c r="O59" s="109"/>
      <c r="P59" s="109"/>
      <c r="Q59" s="109"/>
      <c r="R59" s="109"/>
      <c r="S59" s="35"/>
      <c r="T59" s="112"/>
      <c r="U59" s="112"/>
      <c r="V59" s="112"/>
      <c r="W59" s="112"/>
      <c r="X59" s="112"/>
      <c r="Y59" s="112"/>
      <c r="AA59" s="17"/>
    </row>
    <row r="60" spans="1:30" ht="14.25" thickBot="1" x14ac:dyDescent="0.2">
      <c r="A60" s="288" t="s">
        <v>20</v>
      </c>
      <c r="B60" s="288"/>
      <c r="C60" s="288"/>
      <c r="D60" s="288"/>
      <c r="E60" s="289"/>
      <c r="F60" s="290"/>
      <c r="G60" s="290"/>
      <c r="H60" s="290"/>
      <c r="I60" s="290"/>
      <c r="J60" s="79" t="s">
        <v>0</v>
      </c>
      <c r="K60" s="291"/>
      <c r="L60" s="292"/>
      <c r="M60" s="292"/>
      <c r="N60" s="292"/>
      <c r="O60" s="292"/>
      <c r="P60" s="292"/>
      <c r="Q60" s="292"/>
      <c r="R60" s="292"/>
      <c r="S60" s="80"/>
      <c r="T60" s="293"/>
      <c r="U60" s="293"/>
      <c r="V60" s="293"/>
      <c r="W60" s="293"/>
      <c r="X60" s="293"/>
      <c r="Y60" s="293"/>
      <c r="AD60" s="18"/>
    </row>
    <row r="61" spans="1:30" ht="14.25" thickTop="1" x14ac:dyDescent="0.15">
      <c r="A61" s="98" t="s">
        <v>40</v>
      </c>
      <c r="B61" s="98"/>
      <c r="C61" s="98"/>
      <c r="D61" s="98"/>
      <c r="E61" s="216">
        <f>SUM(E57:I60)</f>
        <v>0</v>
      </c>
      <c r="F61" s="217"/>
      <c r="G61" s="217"/>
      <c r="H61" s="217"/>
      <c r="I61" s="217"/>
      <c r="J61" s="40" t="s">
        <v>0</v>
      </c>
      <c r="K61" s="284"/>
      <c r="L61" s="284"/>
      <c r="M61" s="284"/>
      <c r="N61" s="284"/>
      <c r="O61" s="284"/>
      <c r="P61" s="284"/>
      <c r="Q61" s="284"/>
      <c r="R61" s="284"/>
      <c r="S61" s="284"/>
      <c r="T61" s="284"/>
      <c r="U61" s="284"/>
      <c r="V61" s="284"/>
      <c r="W61" s="284"/>
      <c r="X61" s="284"/>
      <c r="Y61" s="284"/>
      <c r="AD61" s="23" t="str">
        <f>IF(E61=E71,"","←４-Ⅰの金額合計額と４-Ⅱの補助事業に要する経費の合計金額が一致しません。")</f>
        <v/>
      </c>
    </row>
    <row r="62" spans="1:30" x14ac:dyDescent="0.15">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x14ac:dyDescent="0.15">
      <c r="AD63" s="31"/>
    </row>
    <row r="64" spans="1:30" x14ac:dyDescent="0.15">
      <c r="A64" s="28" t="s">
        <v>41</v>
      </c>
      <c r="Y64" s="14"/>
    </row>
    <row r="65" spans="1:30" x14ac:dyDescent="0.15">
      <c r="Y65" s="29" t="s">
        <v>38</v>
      </c>
    </row>
    <row r="66" spans="1:30" ht="40.5" customHeight="1" x14ac:dyDescent="0.15">
      <c r="A66" s="89" t="s">
        <v>7</v>
      </c>
      <c r="B66" s="89"/>
      <c r="C66" s="89"/>
      <c r="D66" s="89"/>
      <c r="E66" s="116" t="s">
        <v>76</v>
      </c>
      <c r="F66" s="89"/>
      <c r="G66" s="89"/>
      <c r="H66" s="89"/>
      <c r="I66" s="89"/>
      <c r="J66" s="89"/>
      <c r="K66" s="116" t="s">
        <v>77</v>
      </c>
      <c r="L66" s="89"/>
      <c r="M66" s="89"/>
      <c r="N66" s="89"/>
      <c r="O66" s="89"/>
      <c r="P66" s="116" t="s">
        <v>78</v>
      </c>
      <c r="Q66" s="89"/>
      <c r="R66" s="89"/>
      <c r="S66" s="89"/>
      <c r="T66" s="89"/>
      <c r="U66" s="89" t="s">
        <v>42</v>
      </c>
      <c r="V66" s="89"/>
      <c r="W66" s="89"/>
      <c r="X66" s="89"/>
      <c r="Y66" s="89"/>
    </row>
    <row r="67" spans="1:30" x14ac:dyDescent="0.15">
      <c r="A67" s="89" t="s">
        <v>3</v>
      </c>
      <c r="B67" s="89"/>
      <c r="C67" s="89"/>
      <c r="D67" s="89"/>
      <c r="E67" s="282"/>
      <c r="F67" s="283"/>
      <c r="G67" s="283"/>
      <c r="H67" s="283"/>
      <c r="I67" s="283"/>
      <c r="J67" s="41" t="s">
        <v>0</v>
      </c>
      <c r="K67" s="282"/>
      <c r="L67" s="283"/>
      <c r="M67" s="283"/>
      <c r="N67" s="283"/>
      <c r="O67" s="41" t="s">
        <v>0</v>
      </c>
      <c r="P67" s="275">
        <f>ROUNDDOWN(IF($Z$32="申請者",K67*'様式２-２（１）~３（１）'!$AA$82/100,IF($Z$32="被災中小企業",'様式２-３（２）~４(申請者８)'!K67*3/4,IF($Z$32="入居事業者（被災中小企業を除く）",'様式２-３（２）~４(申請者８)'!K67*0,"0"))),0)</f>
        <v>0</v>
      </c>
      <c r="Q67" s="276"/>
      <c r="R67" s="276"/>
      <c r="S67" s="276"/>
      <c r="T67" s="41" t="s">
        <v>0</v>
      </c>
      <c r="U67" s="275">
        <f>E67-P67</f>
        <v>0</v>
      </c>
      <c r="V67" s="276"/>
      <c r="W67" s="276"/>
      <c r="X67" s="276"/>
      <c r="Y67" s="41" t="s">
        <v>0</v>
      </c>
    </row>
    <row r="68" spans="1:30" ht="27" customHeight="1" x14ac:dyDescent="0.15">
      <c r="A68" s="116" t="s">
        <v>43</v>
      </c>
      <c r="B68" s="89"/>
      <c r="C68" s="89"/>
      <c r="D68" s="89"/>
      <c r="E68" s="173">
        <f>I22</f>
        <v>0</v>
      </c>
      <c r="F68" s="174"/>
      <c r="G68" s="174"/>
      <c r="H68" s="174"/>
      <c r="I68" s="174"/>
      <c r="J68" s="41" t="s">
        <v>0</v>
      </c>
      <c r="K68" s="173">
        <f>M22</f>
        <v>0</v>
      </c>
      <c r="L68" s="174"/>
      <c r="M68" s="174"/>
      <c r="N68" s="174"/>
      <c r="O68" s="41" t="s">
        <v>0</v>
      </c>
      <c r="P68" s="275">
        <f>Q22</f>
        <v>0</v>
      </c>
      <c r="Q68" s="276"/>
      <c r="R68" s="276"/>
      <c r="S68" s="276"/>
      <c r="T68" s="41" t="s">
        <v>0</v>
      </c>
      <c r="U68" s="275">
        <f t="shared" ref="U68:U69" si="6">E68-P68</f>
        <v>0</v>
      </c>
      <c r="V68" s="276"/>
      <c r="W68" s="276"/>
      <c r="X68" s="276"/>
      <c r="Y68" s="41" t="s">
        <v>0</v>
      </c>
    </row>
    <row r="69" spans="1:30" x14ac:dyDescent="0.15">
      <c r="A69" s="89" t="s">
        <v>5</v>
      </c>
      <c r="B69" s="89"/>
      <c r="C69" s="89"/>
      <c r="D69" s="89"/>
      <c r="E69" s="173">
        <f>I47</f>
        <v>0</v>
      </c>
      <c r="F69" s="174"/>
      <c r="G69" s="174"/>
      <c r="H69" s="174"/>
      <c r="I69" s="174"/>
      <c r="J69" s="41" t="s">
        <v>0</v>
      </c>
      <c r="K69" s="173">
        <f>M47</f>
        <v>0</v>
      </c>
      <c r="L69" s="174"/>
      <c r="M69" s="174"/>
      <c r="N69" s="174"/>
      <c r="O69" s="41" t="s">
        <v>0</v>
      </c>
      <c r="P69" s="275">
        <f>Q47</f>
        <v>0</v>
      </c>
      <c r="Q69" s="276"/>
      <c r="R69" s="276"/>
      <c r="S69" s="276"/>
      <c r="T69" s="41" t="s">
        <v>0</v>
      </c>
      <c r="U69" s="275">
        <f t="shared" si="6"/>
        <v>0</v>
      </c>
      <c r="V69" s="276"/>
      <c r="W69" s="276"/>
      <c r="X69" s="276"/>
      <c r="Y69" s="41" t="s">
        <v>0</v>
      </c>
    </row>
    <row r="70" spans="1:30" ht="14.25" thickBot="1" x14ac:dyDescent="0.2">
      <c r="A70" s="92" t="s">
        <v>20</v>
      </c>
      <c r="B70" s="92"/>
      <c r="C70" s="92"/>
      <c r="D70" s="92"/>
      <c r="E70" s="277"/>
      <c r="F70" s="278"/>
      <c r="G70" s="278"/>
      <c r="H70" s="278"/>
      <c r="I70" s="278"/>
      <c r="J70" s="42" t="s">
        <v>0</v>
      </c>
      <c r="K70" s="279"/>
      <c r="L70" s="279"/>
      <c r="M70" s="279"/>
      <c r="N70" s="279"/>
      <c r="O70" s="279"/>
      <c r="P70" s="279"/>
      <c r="Q70" s="279"/>
      <c r="R70" s="279"/>
      <c r="S70" s="279"/>
      <c r="T70" s="279"/>
      <c r="U70" s="280">
        <f>E70</f>
        <v>0</v>
      </c>
      <c r="V70" s="281"/>
      <c r="W70" s="281"/>
      <c r="X70" s="281"/>
      <c r="Y70" s="44" t="s">
        <v>0</v>
      </c>
    </row>
    <row r="71" spans="1:30" ht="14.25" thickTop="1" x14ac:dyDescent="0.15">
      <c r="A71" s="98" t="s">
        <v>44</v>
      </c>
      <c r="B71" s="98"/>
      <c r="C71" s="98"/>
      <c r="D71" s="98"/>
      <c r="E71" s="264">
        <f>SUM(E67:I70)</f>
        <v>0</v>
      </c>
      <c r="F71" s="265"/>
      <c r="G71" s="265"/>
      <c r="H71" s="265"/>
      <c r="I71" s="265"/>
      <c r="J71" s="43" t="s">
        <v>0</v>
      </c>
      <c r="K71" s="266">
        <f>SUM(K67:N69)</f>
        <v>0</v>
      </c>
      <c r="L71" s="267"/>
      <c r="M71" s="267"/>
      <c r="N71" s="267"/>
      <c r="O71" s="43" t="s">
        <v>0</v>
      </c>
      <c r="P71" s="266">
        <f>SUM(P67:S69)</f>
        <v>0</v>
      </c>
      <c r="Q71" s="267"/>
      <c r="R71" s="267"/>
      <c r="S71" s="267"/>
      <c r="T71" s="43" t="s">
        <v>0</v>
      </c>
      <c r="U71" s="266">
        <f>SUM(U67:X70)</f>
        <v>0</v>
      </c>
      <c r="V71" s="267"/>
      <c r="W71" s="267"/>
      <c r="X71" s="267"/>
      <c r="Y71" s="43" t="s">
        <v>0</v>
      </c>
      <c r="AD71" s="23" t="str">
        <f>IF(E61=E71,"","←４-Ⅰの金額合計額と４-Ⅱの補助事業に要する経費の合計金額が一致しません。")</f>
        <v/>
      </c>
    </row>
  </sheetData>
  <sheetProtection password="CC13" sheet="1" objects="1" scenarios="1"/>
  <mergeCells count="30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E15:H15"/>
    <mergeCell ref="I15:K15"/>
    <mergeCell ref="M15:O15"/>
    <mergeCell ref="Q15:S15"/>
    <mergeCell ref="T15:V15"/>
    <mergeCell ref="W15:Y15"/>
    <mergeCell ref="A16:D16"/>
    <mergeCell ref="E16:H16"/>
    <mergeCell ref="I16:K16"/>
    <mergeCell ref="M16:O16"/>
    <mergeCell ref="Q16:S16"/>
    <mergeCell ref="T16:V16"/>
    <mergeCell ref="W16:Y16"/>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5:D6"/>
    <mergeCell ref="E5:H6"/>
    <mergeCell ref="I5:L6"/>
    <mergeCell ref="M5:P6"/>
    <mergeCell ref="T6:V6"/>
    <mergeCell ref="Q5:V5"/>
    <mergeCell ref="W5:Y6"/>
    <mergeCell ref="Q6:S6"/>
    <mergeCell ref="Z5:AC6"/>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 ref="E68:I68"/>
    <mergeCell ref="K68:N68"/>
    <mergeCell ref="P68:S68"/>
    <mergeCell ref="U68:X68"/>
    <mergeCell ref="A61:D61"/>
    <mergeCell ref="E61:I61"/>
    <mergeCell ref="K61:S61"/>
    <mergeCell ref="T61:Y61"/>
    <mergeCell ref="A66:D66"/>
    <mergeCell ref="E66:J66"/>
    <mergeCell ref="K66:O66"/>
    <mergeCell ref="P66:T66"/>
    <mergeCell ref="U66:Y66"/>
    <mergeCell ref="A59:D59"/>
    <mergeCell ref="E59:I59"/>
    <mergeCell ref="K59:R59"/>
    <mergeCell ref="T59:Y59"/>
    <mergeCell ref="A60:D60"/>
    <mergeCell ref="E60:I60"/>
    <mergeCell ref="K60:R60"/>
    <mergeCell ref="T60:Y60"/>
    <mergeCell ref="A58:D58"/>
    <mergeCell ref="E58:I58"/>
    <mergeCell ref="K58:R58"/>
    <mergeCell ref="T58:Y58"/>
    <mergeCell ref="M54:Y54"/>
    <mergeCell ref="A56:D56"/>
    <mergeCell ref="E56:J56"/>
    <mergeCell ref="K56:S56"/>
    <mergeCell ref="T56:Y56"/>
    <mergeCell ref="A57:D57"/>
    <mergeCell ref="E57:I57"/>
    <mergeCell ref="K57:R57"/>
    <mergeCell ref="T57:Y57"/>
    <mergeCell ref="W46:Y46"/>
    <mergeCell ref="A47:H47"/>
    <mergeCell ref="I47:K47"/>
    <mergeCell ref="M47:O47"/>
    <mergeCell ref="Q47:S47"/>
    <mergeCell ref="T47:V47"/>
    <mergeCell ref="W47:Y47"/>
    <mergeCell ref="A46:D46"/>
    <mergeCell ref="E46:H46"/>
    <mergeCell ref="I46:K46"/>
    <mergeCell ref="M46:O46"/>
    <mergeCell ref="Q46:S46"/>
    <mergeCell ref="T46:V46"/>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1"/>
  <sheetViews>
    <sheetView workbookViewId="0"/>
  </sheetViews>
  <sheetFormatPr defaultRowHeight="13.5" x14ac:dyDescent="0.15"/>
  <cols>
    <col min="1" max="1" width="3.625" style="28" customWidth="1"/>
    <col min="2" max="28" width="3.625" customWidth="1"/>
  </cols>
  <sheetData>
    <row r="1" spans="1:30" x14ac:dyDescent="0.15">
      <c r="A1" s="28" t="s">
        <v>144</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x14ac:dyDescent="0.15">
      <c r="A2" s="28" t="s">
        <v>145</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x14ac:dyDescent="0.15">
      <c r="B3" s="28"/>
      <c r="C3" s="28"/>
      <c r="D3" s="28"/>
      <c r="E3" s="28"/>
      <c r="F3" s="28"/>
      <c r="G3" s="28"/>
      <c r="H3" s="28"/>
      <c r="I3" s="28"/>
      <c r="J3" s="76" t="s">
        <v>100</v>
      </c>
      <c r="K3" s="76"/>
      <c r="L3" s="76"/>
      <c r="M3" s="308"/>
      <c r="N3" s="308"/>
      <c r="O3" s="308"/>
      <c r="P3" s="308"/>
      <c r="Q3" s="308"/>
      <c r="R3" s="308"/>
      <c r="S3" s="308"/>
      <c r="T3" s="308"/>
      <c r="U3" s="308"/>
      <c r="V3" s="308"/>
      <c r="W3" s="308"/>
      <c r="X3" s="308"/>
      <c r="Y3" s="308"/>
      <c r="Z3" s="28"/>
      <c r="AA3" s="28"/>
      <c r="AB3" s="28"/>
      <c r="AC3" s="28"/>
    </row>
    <row r="4" spans="1:30" x14ac:dyDescent="0.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x14ac:dyDescent="0.15">
      <c r="A5" s="89" t="s">
        <v>29</v>
      </c>
      <c r="B5" s="89"/>
      <c r="C5" s="89"/>
      <c r="D5" s="89"/>
      <c r="E5" s="116" t="s">
        <v>30</v>
      </c>
      <c r="F5" s="89"/>
      <c r="G5" s="89"/>
      <c r="H5" s="89"/>
      <c r="I5" s="116" t="s">
        <v>45</v>
      </c>
      <c r="J5" s="89"/>
      <c r="K5" s="89"/>
      <c r="L5" s="89"/>
      <c r="M5" s="89" t="s">
        <v>1</v>
      </c>
      <c r="N5" s="89"/>
      <c r="O5" s="89"/>
      <c r="P5" s="89"/>
      <c r="Q5" s="89" t="s">
        <v>10</v>
      </c>
      <c r="R5" s="89"/>
      <c r="S5" s="89"/>
      <c r="T5" s="89"/>
      <c r="U5" s="89"/>
      <c r="V5" s="89"/>
      <c r="W5" s="89" t="s">
        <v>13</v>
      </c>
      <c r="X5" s="89"/>
      <c r="Y5" s="89"/>
      <c r="Z5" s="294" t="s">
        <v>92</v>
      </c>
      <c r="AA5" s="295"/>
      <c r="AB5" s="295"/>
      <c r="AC5" s="296"/>
    </row>
    <row r="6" spans="1:30" ht="14.25" thickBot="1" x14ac:dyDescent="0.2">
      <c r="A6" s="92"/>
      <c r="B6" s="92"/>
      <c r="C6" s="92"/>
      <c r="D6" s="92"/>
      <c r="E6" s="92"/>
      <c r="F6" s="92"/>
      <c r="G6" s="92"/>
      <c r="H6" s="92"/>
      <c r="I6" s="92"/>
      <c r="J6" s="92"/>
      <c r="K6" s="92"/>
      <c r="L6" s="92"/>
      <c r="M6" s="92"/>
      <c r="N6" s="92"/>
      <c r="O6" s="92"/>
      <c r="P6" s="92"/>
      <c r="Q6" s="92" t="s">
        <v>11</v>
      </c>
      <c r="R6" s="92"/>
      <c r="S6" s="92"/>
      <c r="T6" s="92" t="s">
        <v>12</v>
      </c>
      <c r="U6" s="92"/>
      <c r="V6" s="92"/>
      <c r="W6" s="92"/>
      <c r="X6" s="92"/>
      <c r="Y6" s="92"/>
      <c r="Z6" s="294"/>
      <c r="AA6" s="295"/>
      <c r="AB6" s="295"/>
      <c r="AC6" s="296"/>
    </row>
    <row r="7" spans="1:30" ht="14.25" thickTop="1" x14ac:dyDescent="0.15">
      <c r="A7" s="297"/>
      <c r="B7" s="297"/>
      <c r="C7" s="297"/>
      <c r="D7" s="297"/>
      <c r="E7" s="297"/>
      <c r="F7" s="297"/>
      <c r="G7" s="297"/>
      <c r="H7" s="297"/>
      <c r="I7" s="319"/>
      <c r="J7" s="320"/>
      <c r="K7" s="320"/>
      <c r="L7" s="36" t="s">
        <v>0</v>
      </c>
      <c r="M7" s="319"/>
      <c r="N7" s="320"/>
      <c r="O7" s="320"/>
      <c r="P7" s="36" t="s">
        <v>0</v>
      </c>
      <c r="Q7" s="321">
        <f>ROUNDDOWN(IF($Z$7="申請者",M7*'様式２-２（１）~３（１）'!$AA$82/100,IF($Z$7="被災中小企業",'様式２-３（２）~４(申請者９)'!M7*3/4,IF($Z$7="入居事業者（被災中小企業を除く）",'様式２-３（２）~４(申請者９)'!M7*0,"0"))),0)</f>
        <v>0</v>
      </c>
      <c r="R7" s="321"/>
      <c r="S7" s="321"/>
      <c r="T7" s="322">
        <f>I7-Q7</f>
        <v>0</v>
      </c>
      <c r="U7" s="322"/>
      <c r="V7" s="322"/>
      <c r="W7" s="297"/>
      <c r="X7" s="297"/>
      <c r="Y7" s="297"/>
      <c r="Z7" s="302"/>
      <c r="AA7" s="303"/>
      <c r="AB7" s="303"/>
      <c r="AC7" s="304"/>
      <c r="AD7" s="81" t="str">
        <f t="shared" ref="AD7:AD20" si="0">IF(I7&gt;=M7,"","←補助対象経費が補助事業に要する経費を超えています")</f>
        <v/>
      </c>
    </row>
    <row r="8" spans="1:30" ht="13.5" customHeight="1" x14ac:dyDescent="0.15">
      <c r="A8" s="297"/>
      <c r="B8" s="297"/>
      <c r="C8" s="297"/>
      <c r="D8" s="297"/>
      <c r="E8" s="305"/>
      <c r="F8" s="305"/>
      <c r="G8" s="305"/>
      <c r="H8" s="305"/>
      <c r="I8" s="319"/>
      <c r="J8" s="320"/>
      <c r="K8" s="320"/>
      <c r="L8" s="36" t="s">
        <v>0</v>
      </c>
      <c r="M8" s="319"/>
      <c r="N8" s="320"/>
      <c r="O8" s="320"/>
      <c r="P8" s="36" t="s">
        <v>0</v>
      </c>
      <c r="Q8" s="321">
        <f>ROUNDDOWN(IF($Z$7="申請者",M8*'様式２-２（１）~３（１）'!$AA$82/100,IF($Z$7="被災中小企業",'様式２-３（２）~４(申請者９)'!M8*3/4,IF($Z$7="入居事業者（被災中小企業を除く）",'様式２-３（２）~４(申請者９)'!M8*0,"0"))),0)</f>
        <v>0</v>
      </c>
      <c r="R8" s="321"/>
      <c r="S8" s="321"/>
      <c r="T8" s="322">
        <f t="shared" ref="T8:T21" si="1">I8-Q8</f>
        <v>0</v>
      </c>
      <c r="U8" s="322"/>
      <c r="V8" s="322"/>
      <c r="W8" s="305"/>
      <c r="X8" s="305"/>
      <c r="Y8" s="305"/>
      <c r="Z8" s="309" t="str">
        <f>IF(Z7="","↑こちらのセルで区分を必ず選んでください。","")</f>
        <v>↑こちらのセルで区分を必ず選んでください。</v>
      </c>
      <c r="AA8" s="310"/>
      <c r="AB8" s="310"/>
      <c r="AC8" s="310"/>
      <c r="AD8" s="81" t="str">
        <f t="shared" si="0"/>
        <v/>
      </c>
    </row>
    <row r="9" spans="1:30" x14ac:dyDescent="0.15">
      <c r="A9" s="297"/>
      <c r="B9" s="297"/>
      <c r="C9" s="297"/>
      <c r="D9" s="297"/>
      <c r="E9" s="305"/>
      <c r="F9" s="305"/>
      <c r="G9" s="305"/>
      <c r="H9" s="305"/>
      <c r="I9" s="319"/>
      <c r="J9" s="320"/>
      <c r="K9" s="320"/>
      <c r="L9" s="36" t="s">
        <v>0</v>
      </c>
      <c r="M9" s="319"/>
      <c r="N9" s="320"/>
      <c r="O9" s="320"/>
      <c r="P9" s="36" t="s">
        <v>0</v>
      </c>
      <c r="Q9" s="321">
        <f>ROUNDDOWN(IF($Z$7="申請者",M9*'様式２-２（１）~３（１）'!$AA$82/100,IF($Z$7="被災中小企業",'様式２-３（２）~４(申請者９)'!M9*3/4,IF($Z$7="入居事業者（被災中小企業を除く）",'様式２-３（２）~４(申請者９)'!M9*0,"0"))),0)</f>
        <v>0</v>
      </c>
      <c r="R9" s="321"/>
      <c r="S9" s="321"/>
      <c r="T9" s="322">
        <f t="shared" si="1"/>
        <v>0</v>
      </c>
      <c r="U9" s="322"/>
      <c r="V9" s="322"/>
      <c r="W9" s="305"/>
      <c r="X9" s="305"/>
      <c r="Y9" s="305"/>
      <c r="Z9" s="311"/>
      <c r="AA9" s="312"/>
      <c r="AB9" s="312"/>
      <c r="AC9" s="312"/>
      <c r="AD9" s="81" t="str">
        <f t="shared" si="0"/>
        <v/>
      </c>
    </row>
    <row r="10" spans="1:30" x14ac:dyDescent="0.15">
      <c r="A10" s="297"/>
      <c r="B10" s="297"/>
      <c r="C10" s="297"/>
      <c r="D10" s="297"/>
      <c r="E10" s="305"/>
      <c r="F10" s="305"/>
      <c r="G10" s="305"/>
      <c r="H10" s="305"/>
      <c r="I10" s="319"/>
      <c r="J10" s="320"/>
      <c r="K10" s="320"/>
      <c r="L10" s="36" t="s">
        <v>0</v>
      </c>
      <c r="M10" s="319"/>
      <c r="N10" s="320"/>
      <c r="O10" s="320"/>
      <c r="P10" s="36" t="s">
        <v>0</v>
      </c>
      <c r="Q10" s="321">
        <f>ROUNDDOWN(IF($Z$7="申請者",M10*'様式２-２（１）~３（１）'!$AA$82/100,IF($Z$7="被災中小企業",'様式２-３（２）~４(申請者９)'!M10*3/4,IF($Z$7="入居事業者（被災中小企業を除く）",'様式２-３（２）~４(申請者９)'!M10*0,"0"))),0)</f>
        <v>0</v>
      </c>
      <c r="R10" s="321"/>
      <c r="S10" s="321"/>
      <c r="T10" s="322">
        <f t="shared" si="1"/>
        <v>0</v>
      </c>
      <c r="U10" s="322"/>
      <c r="V10" s="322"/>
      <c r="W10" s="305"/>
      <c r="X10" s="305"/>
      <c r="Y10" s="305"/>
      <c r="Z10" s="311"/>
      <c r="AA10" s="312"/>
      <c r="AB10" s="312"/>
      <c r="AC10" s="312"/>
      <c r="AD10" s="81" t="str">
        <f t="shared" si="0"/>
        <v/>
      </c>
    </row>
    <row r="11" spans="1:30" x14ac:dyDescent="0.15">
      <c r="A11" s="297"/>
      <c r="B11" s="297"/>
      <c r="C11" s="297"/>
      <c r="D11" s="297"/>
      <c r="E11" s="305"/>
      <c r="F11" s="305"/>
      <c r="G11" s="305"/>
      <c r="H11" s="305"/>
      <c r="I11" s="319"/>
      <c r="J11" s="320"/>
      <c r="K11" s="320"/>
      <c r="L11" s="36" t="s">
        <v>0</v>
      </c>
      <c r="M11" s="319"/>
      <c r="N11" s="320"/>
      <c r="O11" s="320"/>
      <c r="P11" s="36" t="s">
        <v>0</v>
      </c>
      <c r="Q11" s="321">
        <f>ROUNDDOWN(IF($Z$7="申請者",M11*'様式２-２（１）~３（１）'!$AA$82/100,IF($Z$7="被災中小企業",'様式２-３（２）~４(申請者９)'!M11*3/4,IF($Z$7="入居事業者（被災中小企業を除く）",'様式２-３（２）~４(申請者９)'!M11*0,"0"))),0)</f>
        <v>0</v>
      </c>
      <c r="R11" s="321"/>
      <c r="S11" s="321"/>
      <c r="T11" s="322">
        <f t="shared" si="1"/>
        <v>0</v>
      </c>
      <c r="U11" s="322"/>
      <c r="V11" s="322"/>
      <c r="W11" s="305"/>
      <c r="X11" s="305"/>
      <c r="Y11" s="305"/>
      <c r="Z11" s="311"/>
      <c r="AA11" s="312"/>
      <c r="AB11" s="312"/>
      <c r="AC11" s="312"/>
      <c r="AD11" s="81" t="str">
        <f t="shared" si="0"/>
        <v/>
      </c>
    </row>
    <row r="12" spans="1:30" x14ac:dyDescent="0.15">
      <c r="A12" s="297"/>
      <c r="B12" s="297"/>
      <c r="C12" s="297"/>
      <c r="D12" s="297"/>
      <c r="E12" s="305"/>
      <c r="F12" s="305"/>
      <c r="G12" s="305"/>
      <c r="H12" s="305"/>
      <c r="I12" s="319"/>
      <c r="J12" s="320"/>
      <c r="K12" s="320"/>
      <c r="L12" s="36" t="s">
        <v>0</v>
      </c>
      <c r="M12" s="319"/>
      <c r="N12" s="320"/>
      <c r="O12" s="320"/>
      <c r="P12" s="36" t="s">
        <v>0</v>
      </c>
      <c r="Q12" s="321">
        <f>ROUNDDOWN(IF($Z$7="申請者",M12*'様式２-２（１）~３（１）'!$AA$82/100,IF($Z$7="被災中小企業",'様式２-３（２）~４(申請者９)'!M12*3/4,IF($Z$7="入居事業者（被災中小企業を除く）",'様式２-３（２）~４(申請者９)'!M12*0,"0"))),0)</f>
        <v>0</v>
      </c>
      <c r="R12" s="321"/>
      <c r="S12" s="321"/>
      <c r="T12" s="322">
        <f t="shared" si="1"/>
        <v>0</v>
      </c>
      <c r="U12" s="322"/>
      <c r="V12" s="322"/>
      <c r="W12" s="305"/>
      <c r="X12" s="305"/>
      <c r="Y12" s="305"/>
      <c r="Z12" s="28"/>
      <c r="AA12" s="28"/>
      <c r="AB12" s="28"/>
      <c r="AC12" s="77"/>
      <c r="AD12" s="81" t="str">
        <f t="shared" si="0"/>
        <v/>
      </c>
    </row>
    <row r="13" spans="1:30" x14ac:dyDescent="0.15">
      <c r="A13" s="297"/>
      <c r="B13" s="297"/>
      <c r="C13" s="297"/>
      <c r="D13" s="297"/>
      <c r="E13" s="305"/>
      <c r="F13" s="305"/>
      <c r="G13" s="305"/>
      <c r="H13" s="305"/>
      <c r="I13" s="319"/>
      <c r="J13" s="320"/>
      <c r="K13" s="320"/>
      <c r="L13" s="36" t="s">
        <v>0</v>
      </c>
      <c r="M13" s="319"/>
      <c r="N13" s="320"/>
      <c r="O13" s="320"/>
      <c r="P13" s="36" t="s">
        <v>0</v>
      </c>
      <c r="Q13" s="321">
        <f>ROUNDDOWN(IF($Z$7="申請者",M13*'様式２-２（１）~３（１）'!$AA$82/100,IF($Z$7="被災中小企業",'様式２-３（２）~４(申請者９)'!M13*3/4,IF($Z$7="入居事業者（被災中小企業を除く）",'様式２-３（２）~４(申請者９)'!M13*0,"0"))),0)</f>
        <v>0</v>
      </c>
      <c r="R13" s="321"/>
      <c r="S13" s="321"/>
      <c r="T13" s="322">
        <f t="shared" si="1"/>
        <v>0</v>
      </c>
      <c r="U13" s="322"/>
      <c r="V13" s="322"/>
      <c r="W13" s="305"/>
      <c r="X13" s="305"/>
      <c r="Y13" s="305"/>
      <c r="Z13" s="28"/>
      <c r="AA13" s="28"/>
      <c r="AB13" s="28"/>
      <c r="AC13" s="77"/>
      <c r="AD13" s="81" t="str">
        <f t="shared" si="0"/>
        <v/>
      </c>
    </row>
    <row r="14" spans="1:30" x14ac:dyDescent="0.15">
      <c r="A14" s="297"/>
      <c r="B14" s="297"/>
      <c r="C14" s="297"/>
      <c r="D14" s="297"/>
      <c r="E14" s="305"/>
      <c r="F14" s="305"/>
      <c r="G14" s="305"/>
      <c r="H14" s="305"/>
      <c r="I14" s="319"/>
      <c r="J14" s="320"/>
      <c r="K14" s="320"/>
      <c r="L14" s="36" t="s">
        <v>0</v>
      </c>
      <c r="M14" s="319"/>
      <c r="N14" s="320"/>
      <c r="O14" s="320"/>
      <c r="P14" s="36" t="s">
        <v>0</v>
      </c>
      <c r="Q14" s="321">
        <f>ROUNDDOWN(IF($Z$7="申請者",M14*'様式２-２（１）~３（１）'!$AA$82/100,IF($Z$7="被災中小企業",'様式２-３（２）~４(申請者９)'!M14*3/4,IF($Z$7="入居事業者（被災中小企業を除く）",'様式２-３（２）~４(申請者９)'!M14*0,"0"))),0)</f>
        <v>0</v>
      </c>
      <c r="R14" s="321"/>
      <c r="S14" s="321"/>
      <c r="T14" s="322">
        <f t="shared" si="1"/>
        <v>0</v>
      </c>
      <c r="U14" s="322"/>
      <c r="V14" s="322"/>
      <c r="W14" s="305"/>
      <c r="X14" s="305"/>
      <c r="Y14" s="305"/>
      <c r="Z14" s="28"/>
      <c r="AA14" s="28"/>
      <c r="AB14" s="28"/>
      <c r="AC14" s="77"/>
      <c r="AD14" s="81" t="str">
        <f t="shared" si="0"/>
        <v/>
      </c>
    </row>
    <row r="15" spans="1:30" x14ac:dyDescent="0.15">
      <c r="A15" s="297"/>
      <c r="B15" s="297"/>
      <c r="C15" s="297"/>
      <c r="D15" s="297"/>
      <c r="E15" s="305"/>
      <c r="F15" s="305"/>
      <c r="G15" s="305"/>
      <c r="H15" s="305"/>
      <c r="I15" s="319"/>
      <c r="J15" s="320"/>
      <c r="K15" s="320"/>
      <c r="L15" s="36" t="s">
        <v>0</v>
      </c>
      <c r="M15" s="319"/>
      <c r="N15" s="320"/>
      <c r="O15" s="320"/>
      <c r="P15" s="36" t="s">
        <v>0</v>
      </c>
      <c r="Q15" s="321">
        <f>ROUNDDOWN(IF($Z$7="申請者",M15*'様式２-２（１）~３（１）'!$AA$82/100,IF($Z$7="被災中小企業",'様式２-３（２）~４(申請者９)'!M15*3/4,IF($Z$7="入居事業者（被災中小企業を除く）",'様式２-３（２）~４(申請者９)'!M15*0,"0"))),0)</f>
        <v>0</v>
      </c>
      <c r="R15" s="321"/>
      <c r="S15" s="321"/>
      <c r="T15" s="322">
        <f t="shared" si="1"/>
        <v>0</v>
      </c>
      <c r="U15" s="322"/>
      <c r="V15" s="322"/>
      <c r="W15" s="305"/>
      <c r="X15" s="305"/>
      <c r="Y15" s="305"/>
      <c r="Z15" s="28"/>
      <c r="AA15" s="28"/>
      <c r="AB15" s="28"/>
      <c r="AC15" s="77"/>
      <c r="AD15" s="81" t="str">
        <f t="shared" si="0"/>
        <v/>
      </c>
    </row>
    <row r="16" spans="1:30" x14ac:dyDescent="0.15">
      <c r="A16" s="297"/>
      <c r="B16" s="297"/>
      <c r="C16" s="297"/>
      <c r="D16" s="297"/>
      <c r="E16" s="305"/>
      <c r="F16" s="305"/>
      <c r="G16" s="305"/>
      <c r="H16" s="305"/>
      <c r="I16" s="319"/>
      <c r="J16" s="320"/>
      <c r="K16" s="320"/>
      <c r="L16" s="36" t="s">
        <v>0</v>
      </c>
      <c r="M16" s="319"/>
      <c r="N16" s="320"/>
      <c r="O16" s="320"/>
      <c r="P16" s="36" t="s">
        <v>0</v>
      </c>
      <c r="Q16" s="321">
        <f>ROUNDDOWN(IF($Z$7="申請者",M16*'様式２-２（１）~３（１）'!$AA$82/100,IF($Z$7="被災中小企業",'様式２-３（２）~４(申請者９)'!M16*3/4,IF($Z$7="入居事業者（被災中小企業を除く）",'様式２-３（２）~４(申請者９)'!M16*0,"0"))),0)</f>
        <v>0</v>
      </c>
      <c r="R16" s="321"/>
      <c r="S16" s="321"/>
      <c r="T16" s="322">
        <f t="shared" si="1"/>
        <v>0</v>
      </c>
      <c r="U16" s="322"/>
      <c r="V16" s="322"/>
      <c r="W16" s="305"/>
      <c r="X16" s="305"/>
      <c r="Y16" s="305"/>
      <c r="Z16" s="28"/>
      <c r="AA16" s="28"/>
      <c r="AB16" s="28"/>
      <c r="AC16" s="77"/>
      <c r="AD16" s="81" t="str">
        <f t="shared" si="0"/>
        <v/>
      </c>
    </row>
    <row r="17" spans="1:30" x14ac:dyDescent="0.15">
      <c r="A17" s="297"/>
      <c r="B17" s="297"/>
      <c r="C17" s="297"/>
      <c r="D17" s="297"/>
      <c r="E17" s="305"/>
      <c r="F17" s="305"/>
      <c r="G17" s="305"/>
      <c r="H17" s="305"/>
      <c r="I17" s="319"/>
      <c r="J17" s="320"/>
      <c r="K17" s="320"/>
      <c r="L17" s="36" t="s">
        <v>0</v>
      </c>
      <c r="M17" s="319"/>
      <c r="N17" s="320"/>
      <c r="O17" s="320"/>
      <c r="P17" s="36" t="s">
        <v>0</v>
      </c>
      <c r="Q17" s="321">
        <f>ROUNDDOWN(IF($Z$7="申請者",M17*'様式２-２（１）~３（１）'!$AA$82/100,IF($Z$7="被災中小企業",'様式２-３（２）~４(申請者９)'!M17*3/4,IF($Z$7="入居事業者（被災中小企業を除く）",'様式２-３（２）~４(申請者９)'!M17*0,"0"))),0)</f>
        <v>0</v>
      </c>
      <c r="R17" s="321"/>
      <c r="S17" s="321"/>
      <c r="T17" s="322">
        <f t="shared" si="1"/>
        <v>0</v>
      </c>
      <c r="U17" s="322"/>
      <c r="V17" s="322"/>
      <c r="W17" s="305"/>
      <c r="X17" s="305"/>
      <c r="Y17" s="305"/>
      <c r="Z17" s="28"/>
      <c r="AA17" s="28"/>
      <c r="AB17" s="28"/>
      <c r="AC17" s="77"/>
      <c r="AD17" s="81" t="str">
        <f t="shared" si="0"/>
        <v/>
      </c>
    </row>
    <row r="18" spans="1:30" x14ac:dyDescent="0.15">
      <c r="A18" s="297"/>
      <c r="B18" s="297"/>
      <c r="C18" s="297"/>
      <c r="D18" s="297"/>
      <c r="E18" s="305"/>
      <c r="F18" s="305"/>
      <c r="G18" s="305"/>
      <c r="H18" s="305"/>
      <c r="I18" s="319"/>
      <c r="J18" s="320"/>
      <c r="K18" s="320"/>
      <c r="L18" s="36" t="s">
        <v>0</v>
      </c>
      <c r="M18" s="319"/>
      <c r="N18" s="320"/>
      <c r="O18" s="320"/>
      <c r="P18" s="36" t="s">
        <v>0</v>
      </c>
      <c r="Q18" s="321">
        <f>ROUNDDOWN(IF($Z$7="申請者",M18*'様式２-２（１）~３（１）'!$AA$82/100,IF($Z$7="被災中小企業",'様式２-３（２）~４(申請者９)'!M18*3/4,IF($Z$7="入居事業者（被災中小企業を除く）",'様式２-３（２）~４(申請者９)'!M18*0,"0"))),0)</f>
        <v>0</v>
      </c>
      <c r="R18" s="321"/>
      <c r="S18" s="321"/>
      <c r="T18" s="322">
        <f t="shared" si="1"/>
        <v>0</v>
      </c>
      <c r="U18" s="322"/>
      <c r="V18" s="322"/>
      <c r="W18" s="305"/>
      <c r="X18" s="305"/>
      <c r="Y18" s="305"/>
      <c r="Z18" s="28"/>
      <c r="AA18" s="28"/>
      <c r="AB18" s="28"/>
      <c r="AC18" s="77"/>
      <c r="AD18" s="81" t="str">
        <f t="shared" si="0"/>
        <v/>
      </c>
    </row>
    <row r="19" spans="1:30" x14ac:dyDescent="0.15">
      <c r="A19" s="297"/>
      <c r="B19" s="297"/>
      <c r="C19" s="297"/>
      <c r="D19" s="297"/>
      <c r="E19" s="305"/>
      <c r="F19" s="305"/>
      <c r="G19" s="305"/>
      <c r="H19" s="305"/>
      <c r="I19" s="319"/>
      <c r="J19" s="320"/>
      <c r="K19" s="320"/>
      <c r="L19" s="36" t="s">
        <v>0</v>
      </c>
      <c r="M19" s="319"/>
      <c r="N19" s="320"/>
      <c r="O19" s="320"/>
      <c r="P19" s="36" t="s">
        <v>0</v>
      </c>
      <c r="Q19" s="321">
        <f>ROUNDDOWN(IF($Z$7="申請者",M19*'様式２-２（１）~３（１）'!$AA$82/100,IF($Z$7="被災中小企業",'様式２-３（２）~４(申請者９)'!M19*3/4,IF($Z$7="入居事業者（被災中小企業を除く）",'様式２-３（２）~４(申請者９)'!M19*0,"0"))),0)</f>
        <v>0</v>
      </c>
      <c r="R19" s="321"/>
      <c r="S19" s="321"/>
      <c r="T19" s="322">
        <f t="shared" si="1"/>
        <v>0</v>
      </c>
      <c r="U19" s="322"/>
      <c r="V19" s="322"/>
      <c r="W19" s="305"/>
      <c r="X19" s="305"/>
      <c r="Y19" s="305"/>
      <c r="Z19" s="28"/>
      <c r="AA19" s="28"/>
      <c r="AB19" s="28"/>
      <c r="AC19" s="77"/>
      <c r="AD19" s="81" t="str">
        <f t="shared" si="0"/>
        <v/>
      </c>
    </row>
    <row r="20" spans="1:30" x14ac:dyDescent="0.15">
      <c r="A20" s="297"/>
      <c r="B20" s="297"/>
      <c r="C20" s="297"/>
      <c r="D20" s="297"/>
      <c r="E20" s="305"/>
      <c r="F20" s="305"/>
      <c r="G20" s="305"/>
      <c r="H20" s="305"/>
      <c r="I20" s="319"/>
      <c r="J20" s="320"/>
      <c r="K20" s="320"/>
      <c r="L20" s="36" t="s">
        <v>0</v>
      </c>
      <c r="M20" s="319"/>
      <c r="N20" s="320"/>
      <c r="O20" s="320"/>
      <c r="P20" s="36" t="s">
        <v>0</v>
      </c>
      <c r="Q20" s="321">
        <f>ROUNDDOWN(IF($Z$7="申請者",M20*'様式２-２（１）~３（１）'!$AA$82/100,IF($Z$7="被災中小企業",'様式２-３（２）~４(申請者９)'!M20*3/4,IF($Z$7="入居事業者（被災中小企業を除く）",'様式２-３（２）~４(申請者９)'!M20*0,"0"))),0)</f>
        <v>0</v>
      </c>
      <c r="R20" s="321"/>
      <c r="S20" s="321"/>
      <c r="T20" s="322">
        <f t="shared" si="1"/>
        <v>0</v>
      </c>
      <c r="U20" s="322"/>
      <c r="V20" s="322"/>
      <c r="W20" s="305"/>
      <c r="X20" s="305"/>
      <c r="Y20" s="305"/>
      <c r="Z20" s="28"/>
      <c r="AA20" s="28"/>
      <c r="AB20" s="28"/>
      <c r="AC20" s="77"/>
      <c r="AD20" s="81" t="str">
        <f t="shared" si="0"/>
        <v/>
      </c>
    </row>
    <row r="21" spans="1:30" ht="14.25" thickBot="1" x14ac:dyDescent="0.2">
      <c r="A21" s="313"/>
      <c r="B21" s="313"/>
      <c r="C21" s="313"/>
      <c r="D21" s="313"/>
      <c r="E21" s="313"/>
      <c r="F21" s="313"/>
      <c r="G21" s="313"/>
      <c r="H21" s="313"/>
      <c r="I21" s="325"/>
      <c r="J21" s="326"/>
      <c r="K21" s="326"/>
      <c r="L21" s="38" t="s">
        <v>0</v>
      </c>
      <c r="M21" s="325"/>
      <c r="N21" s="326"/>
      <c r="O21" s="326"/>
      <c r="P21" s="38" t="s">
        <v>0</v>
      </c>
      <c r="Q21" s="327">
        <f>ROUNDDOWN(IF($Z$7="申請者",M21*'様式２-２（１）~３（１）'!$AA$82/100,IF($Z$7="被災中小企業",'様式２-３（２）~４(申請者９)'!M21*3/4,IF($Z$7="入居事業者（被災中小企業を除く）",'様式２-３（２）~４(申請者９)'!M21*0,"0"))),0)</f>
        <v>0</v>
      </c>
      <c r="R21" s="327"/>
      <c r="S21" s="327"/>
      <c r="T21" s="328">
        <f t="shared" si="1"/>
        <v>0</v>
      </c>
      <c r="U21" s="328"/>
      <c r="V21" s="328"/>
      <c r="W21" s="313"/>
      <c r="X21" s="313"/>
      <c r="Y21" s="313"/>
      <c r="Z21" s="28"/>
      <c r="AA21" s="28"/>
      <c r="AB21" s="28"/>
      <c r="AC21" s="77"/>
      <c r="AD21" s="81" t="str">
        <f>IF(I21&gt;=M21,"","←補助対象経費が補助事業に要する経費を超えています")</f>
        <v/>
      </c>
    </row>
    <row r="22" spans="1:30" ht="14.25" thickTop="1" x14ac:dyDescent="0.15">
      <c r="A22" s="124" t="s">
        <v>6</v>
      </c>
      <c r="B22" s="125"/>
      <c r="C22" s="125"/>
      <c r="D22" s="125"/>
      <c r="E22" s="125"/>
      <c r="F22" s="125"/>
      <c r="G22" s="125"/>
      <c r="H22" s="126"/>
      <c r="I22" s="323">
        <f>SUM(I7:K21)</f>
        <v>0</v>
      </c>
      <c r="J22" s="324"/>
      <c r="K22" s="324"/>
      <c r="L22" s="39" t="s">
        <v>0</v>
      </c>
      <c r="M22" s="323">
        <f>SUM(M7:O21)</f>
        <v>0</v>
      </c>
      <c r="N22" s="324"/>
      <c r="O22" s="324"/>
      <c r="P22" s="39" t="s">
        <v>0</v>
      </c>
      <c r="Q22" s="322">
        <f>SUM(Q7:S21)</f>
        <v>0</v>
      </c>
      <c r="R22" s="322"/>
      <c r="S22" s="322"/>
      <c r="T22" s="322">
        <f>SUM(T7:V21)</f>
        <v>0</v>
      </c>
      <c r="U22" s="322"/>
      <c r="V22" s="322"/>
      <c r="W22" s="297"/>
      <c r="X22" s="297"/>
      <c r="Y22" s="297"/>
      <c r="Z22" s="28"/>
      <c r="AA22" s="28"/>
      <c r="AB22" s="28"/>
      <c r="AC22" s="28"/>
    </row>
    <row r="23" spans="1:30" x14ac:dyDescent="0.15">
      <c r="A23" s="28" t="s">
        <v>146</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x14ac:dyDescent="0.15">
      <c r="A26" s="28" t="s">
        <v>143</v>
      </c>
    </row>
    <row r="27" spans="1:30" x14ac:dyDescent="0.15">
      <c r="A27" s="28" t="s">
        <v>32</v>
      </c>
    </row>
    <row r="28" spans="1:30" x14ac:dyDescent="0.15">
      <c r="J28" s="76" t="s">
        <v>100</v>
      </c>
      <c r="K28" s="49"/>
      <c r="L28" s="49"/>
      <c r="M28" s="268" t="str">
        <f>IF(M3="","",M3)</f>
        <v/>
      </c>
      <c r="N28" s="268"/>
      <c r="O28" s="268"/>
      <c r="P28" s="268"/>
      <c r="Q28" s="268"/>
      <c r="R28" s="268"/>
      <c r="S28" s="268"/>
      <c r="T28" s="268"/>
      <c r="U28" s="268"/>
      <c r="V28" s="268"/>
      <c r="W28" s="268"/>
      <c r="X28" s="268"/>
      <c r="Y28" s="268"/>
    </row>
    <row r="30" spans="1:30" x14ac:dyDescent="0.15">
      <c r="A30" s="89" t="s">
        <v>29</v>
      </c>
      <c r="B30" s="89"/>
      <c r="C30" s="89"/>
      <c r="D30" s="89"/>
      <c r="E30" s="116" t="s">
        <v>30</v>
      </c>
      <c r="F30" s="89"/>
      <c r="G30" s="89"/>
      <c r="H30" s="89"/>
      <c r="I30" s="116" t="s">
        <v>45</v>
      </c>
      <c r="J30" s="89"/>
      <c r="K30" s="89"/>
      <c r="L30" s="89"/>
      <c r="M30" s="89" t="s">
        <v>1</v>
      </c>
      <c r="N30" s="89"/>
      <c r="O30" s="89"/>
      <c r="P30" s="89"/>
      <c r="Q30" s="89" t="s">
        <v>10</v>
      </c>
      <c r="R30" s="89"/>
      <c r="S30" s="89"/>
      <c r="T30" s="89"/>
      <c r="U30" s="89"/>
      <c r="V30" s="89"/>
      <c r="W30" s="89" t="s">
        <v>13</v>
      </c>
      <c r="X30" s="89"/>
      <c r="Y30" s="89"/>
      <c r="Z30" s="269" t="s">
        <v>92</v>
      </c>
      <c r="AA30" s="270"/>
      <c r="AB30" s="270"/>
      <c r="AC30" s="271"/>
    </row>
    <row r="31" spans="1:30" ht="14.25" thickBot="1" x14ac:dyDescent="0.2">
      <c r="A31" s="92"/>
      <c r="B31" s="92"/>
      <c r="C31" s="92"/>
      <c r="D31" s="92"/>
      <c r="E31" s="92"/>
      <c r="F31" s="92"/>
      <c r="G31" s="92"/>
      <c r="H31" s="92"/>
      <c r="I31" s="92"/>
      <c r="J31" s="92"/>
      <c r="K31" s="92"/>
      <c r="L31" s="92"/>
      <c r="M31" s="92"/>
      <c r="N31" s="92"/>
      <c r="O31" s="92"/>
      <c r="P31" s="92"/>
      <c r="Q31" s="92" t="s">
        <v>11</v>
      </c>
      <c r="R31" s="92"/>
      <c r="S31" s="92"/>
      <c r="T31" s="92" t="s">
        <v>12</v>
      </c>
      <c r="U31" s="92"/>
      <c r="V31" s="92"/>
      <c r="W31" s="92"/>
      <c r="X31" s="92"/>
      <c r="Y31" s="92"/>
      <c r="Z31" s="269"/>
      <c r="AA31" s="270"/>
      <c r="AB31" s="270"/>
      <c r="AC31" s="271"/>
    </row>
    <row r="32" spans="1:30" ht="14.25" thickTop="1" x14ac:dyDescent="0.15">
      <c r="A32" s="285"/>
      <c r="B32" s="285"/>
      <c r="C32" s="285"/>
      <c r="D32" s="285"/>
      <c r="E32" s="285"/>
      <c r="F32" s="285"/>
      <c r="G32" s="285"/>
      <c r="H32" s="285"/>
      <c r="I32" s="117"/>
      <c r="J32" s="118"/>
      <c r="K32" s="118"/>
      <c r="L32" s="36" t="s">
        <v>0</v>
      </c>
      <c r="M32" s="117"/>
      <c r="N32" s="118"/>
      <c r="O32" s="118"/>
      <c r="P32" s="36" t="s">
        <v>0</v>
      </c>
      <c r="Q32" s="286">
        <f>ROUNDDOWN(IF($Z$32="申請者",M32*'様式２-２（１）~３（１）'!$AA$82/100,IF($Z$32="被災中小企業",'様式２-３（２）~４(申請者９)'!M32*3/4,IF($Z$32="入居事業者（被災中小企業を除く）",'様式２-３（２）~４(申請者９)'!M32*0,"0"))),0)</f>
        <v>0</v>
      </c>
      <c r="R32" s="286"/>
      <c r="S32" s="286"/>
      <c r="T32" s="231">
        <f>I32-Q32</f>
        <v>0</v>
      </c>
      <c r="U32" s="231"/>
      <c r="V32" s="231"/>
      <c r="W32" s="285"/>
      <c r="X32" s="285"/>
      <c r="Y32" s="285"/>
      <c r="Z32" s="272" t="str">
        <f>IF(Z7="","",Z7)</f>
        <v/>
      </c>
      <c r="AA32" s="273"/>
      <c r="AB32" s="273"/>
      <c r="AC32" s="274"/>
      <c r="AD32" s="23" t="str">
        <f>IF(I32&gt;=M32,"","←補助対象経費が補助事業に要する経費を超えています")</f>
        <v/>
      </c>
    </row>
    <row r="33" spans="1:30" x14ac:dyDescent="0.15">
      <c r="A33" s="285"/>
      <c r="B33" s="285"/>
      <c r="C33" s="285"/>
      <c r="D33" s="285"/>
      <c r="E33" s="112"/>
      <c r="F33" s="112"/>
      <c r="G33" s="112"/>
      <c r="H33" s="112"/>
      <c r="I33" s="117"/>
      <c r="J33" s="118"/>
      <c r="K33" s="118"/>
      <c r="L33" s="36" t="s">
        <v>0</v>
      </c>
      <c r="M33" s="117"/>
      <c r="N33" s="118"/>
      <c r="O33" s="118"/>
      <c r="P33" s="36" t="s">
        <v>0</v>
      </c>
      <c r="Q33" s="231">
        <f>ROUNDDOWN(IF($Z$32="申請者",M33*'様式２-２（１）~３（１）'!$AA$82/100,IF($Z$32="被災中小企業",'様式２-３（２）~４(申請者９)'!M33*3/4,IF($Z$32="入居事業者（被災中小企業を除く）",'様式２-３（２）~４(申請者９)'!M33*0,"0"))),0)</f>
        <v>0</v>
      </c>
      <c r="R33" s="231"/>
      <c r="S33" s="231"/>
      <c r="T33" s="231">
        <f t="shared" ref="T33:T46" si="2">I33-Q33</f>
        <v>0</v>
      </c>
      <c r="U33" s="231"/>
      <c r="V33" s="231"/>
      <c r="W33" s="112"/>
      <c r="X33" s="112"/>
      <c r="Y33" s="112"/>
      <c r="Z33" s="52"/>
      <c r="AA33" s="53"/>
      <c r="AB33" s="53"/>
      <c r="AC33" s="53"/>
      <c r="AD33" s="23" t="str">
        <f t="shared" ref="AD33" si="3">IF(I33&gt;=M33,"","←補助対象経費が補助事業に要する経費を超えています")</f>
        <v/>
      </c>
    </row>
    <row r="34" spans="1:30" x14ac:dyDescent="0.15">
      <c r="A34" s="285"/>
      <c r="B34" s="285"/>
      <c r="C34" s="285"/>
      <c r="D34" s="285"/>
      <c r="E34" s="112"/>
      <c r="F34" s="112"/>
      <c r="G34" s="112"/>
      <c r="H34" s="112"/>
      <c r="I34" s="117"/>
      <c r="J34" s="118"/>
      <c r="K34" s="118"/>
      <c r="L34" s="36" t="s">
        <v>0</v>
      </c>
      <c r="M34" s="117"/>
      <c r="N34" s="118"/>
      <c r="O34" s="118"/>
      <c r="P34" s="36" t="s">
        <v>0</v>
      </c>
      <c r="Q34" s="231">
        <f>ROUNDDOWN(IF($Z$32="申請者",M34*'様式２-２（１）~３（１）'!$AA$82/100,IF($Z$32="被災中小企業",'様式２-３（２）~４(申請者９)'!M34*3/4,IF($Z$32="入居事業者（被災中小企業を除く）",'様式２-３（２）~４(申請者９)'!M34*0,"0"))),0)</f>
        <v>0</v>
      </c>
      <c r="R34" s="231"/>
      <c r="S34" s="231"/>
      <c r="T34" s="231">
        <f t="shared" si="2"/>
        <v>0</v>
      </c>
      <c r="U34" s="231"/>
      <c r="V34" s="231"/>
      <c r="W34" s="112"/>
      <c r="X34" s="112"/>
      <c r="Y34" s="112"/>
      <c r="AC34" s="23" t="str">
        <f t="shared" ref="AC34" si="4">IF(I34&gt;=M34,"","←補助対象経費が補助事業に要する経費を超えています")</f>
        <v/>
      </c>
      <c r="AD34" s="23" t="str">
        <f>IF(I34&gt;=M34,"","←補助対象経費が補助事業に要する経費を超えています")</f>
        <v/>
      </c>
    </row>
    <row r="35" spans="1:30" x14ac:dyDescent="0.15">
      <c r="A35" s="285"/>
      <c r="B35" s="285"/>
      <c r="C35" s="285"/>
      <c r="D35" s="285"/>
      <c r="E35" s="112"/>
      <c r="F35" s="112"/>
      <c r="G35" s="112"/>
      <c r="H35" s="112"/>
      <c r="I35" s="117"/>
      <c r="J35" s="118"/>
      <c r="K35" s="118"/>
      <c r="L35" s="36" t="s">
        <v>0</v>
      </c>
      <c r="M35" s="117"/>
      <c r="N35" s="118"/>
      <c r="O35" s="118"/>
      <c r="P35" s="36" t="s">
        <v>0</v>
      </c>
      <c r="Q35" s="231">
        <f>ROUNDDOWN(IF($Z$32="申請者",M35*'様式２-２（１）~３（１）'!$AA$82/100,IF($Z$32="被災中小企業",'様式２-３（２）~４(申請者９)'!M35*3/4,IF($Z$32="入居事業者（被災中小企業を除く）",'様式２-３（２）~４(申請者９)'!M35*0,"0"))),0)</f>
        <v>0</v>
      </c>
      <c r="R35" s="231"/>
      <c r="S35" s="231"/>
      <c r="T35" s="231">
        <f t="shared" si="2"/>
        <v>0</v>
      </c>
      <c r="U35" s="231"/>
      <c r="V35" s="231"/>
      <c r="W35" s="112"/>
      <c r="X35" s="112"/>
      <c r="Y35" s="112"/>
      <c r="AC35" s="23"/>
      <c r="AD35" s="23" t="str">
        <f t="shared" ref="AD35:AD46" si="5">IF(I35&gt;=M35,"","←補助対象経費が補助事業に要する経費を超えています")</f>
        <v/>
      </c>
    </row>
    <row r="36" spans="1:30" x14ac:dyDescent="0.15">
      <c r="A36" s="285"/>
      <c r="B36" s="285"/>
      <c r="C36" s="285"/>
      <c r="D36" s="285"/>
      <c r="E36" s="112"/>
      <c r="F36" s="112"/>
      <c r="G36" s="112"/>
      <c r="H36" s="112"/>
      <c r="I36" s="117"/>
      <c r="J36" s="118"/>
      <c r="K36" s="118"/>
      <c r="L36" s="36" t="s">
        <v>0</v>
      </c>
      <c r="M36" s="117"/>
      <c r="N36" s="118"/>
      <c r="O36" s="118"/>
      <c r="P36" s="36" t="s">
        <v>0</v>
      </c>
      <c r="Q36" s="231">
        <f>ROUNDDOWN(IF($Z$32="申請者",M36*'様式２-２（１）~３（１）'!$AA$82/100,IF($Z$32="被災中小企業",'様式２-３（２）~４(申請者９)'!M36*3/4,IF($Z$32="入居事業者（被災中小企業を除く）",'様式２-３（２）~４(申請者９)'!M36*0,"0"))),0)</f>
        <v>0</v>
      </c>
      <c r="R36" s="231"/>
      <c r="S36" s="231"/>
      <c r="T36" s="231">
        <f t="shared" si="2"/>
        <v>0</v>
      </c>
      <c r="U36" s="231"/>
      <c r="V36" s="231"/>
      <c r="W36" s="112"/>
      <c r="X36" s="112"/>
      <c r="Y36" s="112"/>
      <c r="AC36" s="23"/>
      <c r="AD36" s="23" t="str">
        <f t="shared" si="5"/>
        <v/>
      </c>
    </row>
    <row r="37" spans="1:30" x14ac:dyDescent="0.15">
      <c r="A37" s="285"/>
      <c r="B37" s="285"/>
      <c r="C37" s="285"/>
      <c r="D37" s="285"/>
      <c r="E37" s="112"/>
      <c r="F37" s="112"/>
      <c r="G37" s="112"/>
      <c r="H37" s="112"/>
      <c r="I37" s="117"/>
      <c r="J37" s="118"/>
      <c r="K37" s="118"/>
      <c r="L37" s="36" t="s">
        <v>0</v>
      </c>
      <c r="M37" s="117"/>
      <c r="N37" s="118"/>
      <c r="O37" s="118"/>
      <c r="P37" s="36" t="s">
        <v>0</v>
      </c>
      <c r="Q37" s="231">
        <f>ROUNDDOWN(IF($Z$32="申請者",M37*'様式２-２（１）~３（１）'!$AA$82/100,IF($Z$32="被災中小企業",'様式２-３（２）~４(申請者９)'!M37*3/4,IF($Z$32="入居事業者（被災中小企業を除く）",'様式２-３（２）~４(申請者９)'!M37*0,"0"))),0)</f>
        <v>0</v>
      </c>
      <c r="R37" s="231"/>
      <c r="S37" s="231"/>
      <c r="T37" s="231">
        <f t="shared" si="2"/>
        <v>0</v>
      </c>
      <c r="U37" s="231"/>
      <c r="V37" s="231"/>
      <c r="W37" s="112"/>
      <c r="X37" s="112"/>
      <c r="Y37" s="112"/>
      <c r="AC37" s="23"/>
      <c r="AD37" s="23" t="str">
        <f>IF(I37&gt;=M37,"","←補助対象経費が補助事業に要する経費を超えています")</f>
        <v/>
      </c>
    </row>
    <row r="38" spans="1:30" x14ac:dyDescent="0.15">
      <c r="A38" s="285"/>
      <c r="B38" s="285"/>
      <c r="C38" s="285"/>
      <c r="D38" s="285"/>
      <c r="E38" s="112"/>
      <c r="F38" s="112"/>
      <c r="G38" s="112"/>
      <c r="H38" s="112"/>
      <c r="I38" s="117"/>
      <c r="J38" s="118"/>
      <c r="K38" s="118"/>
      <c r="L38" s="36" t="s">
        <v>0</v>
      </c>
      <c r="M38" s="117"/>
      <c r="N38" s="118"/>
      <c r="O38" s="118"/>
      <c r="P38" s="36" t="s">
        <v>0</v>
      </c>
      <c r="Q38" s="231">
        <f>ROUNDDOWN(IF($Z$32="申請者",M38*'様式２-２（１）~３（１）'!$AA$82/100,IF($Z$32="被災中小企業",'様式２-３（２）~４(申請者９)'!M38*3/4,IF($Z$32="入居事業者（被災中小企業を除く）",'様式２-３（２）~４(申請者９)'!M38*0,"0"))),0)</f>
        <v>0</v>
      </c>
      <c r="R38" s="231"/>
      <c r="S38" s="231"/>
      <c r="T38" s="231">
        <f t="shared" si="2"/>
        <v>0</v>
      </c>
      <c r="U38" s="231"/>
      <c r="V38" s="231"/>
      <c r="W38" s="112"/>
      <c r="X38" s="112"/>
      <c r="Y38" s="112"/>
      <c r="AC38" s="23"/>
      <c r="AD38" s="23" t="str">
        <f t="shared" si="5"/>
        <v/>
      </c>
    </row>
    <row r="39" spans="1:30" x14ac:dyDescent="0.15">
      <c r="A39" s="285"/>
      <c r="B39" s="285"/>
      <c r="C39" s="285"/>
      <c r="D39" s="285"/>
      <c r="E39" s="112"/>
      <c r="F39" s="112"/>
      <c r="G39" s="112"/>
      <c r="H39" s="112"/>
      <c r="I39" s="117"/>
      <c r="J39" s="118"/>
      <c r="K39" s="118"/>
      <c r="L39" s="36" t="s">
        <v>0</v>
      </c>
      <c r="M39" s="117"/>
      <c r="N39" s="118"/>
      <c r="O39" s="118"/>
      <c r="P39" s="36" t="s">
        <v>0</v>
      </c>
      <c r="Q39" s="231">
        <f>ROUNDDOWN(IF($Z$32="申請者",M39*'様式２-２（１）~３（１）'!$AA$82/100,IF($Z$32="被災中小企業",'様式２-３（２）~４(申請者９)'!M39*3/4,IF($Z$32="入居事業者（被災中小企業を除く）",'様式２-３（２）~４(申請者９)'!M39*0,"0"))),0)</f>
        <v>0</v>
      </c>
      <c r="R39" s="231"/>
      <c r="S39" s="231"/>
      <c r="T39" s="231">
        <f t="shared" si="2"/>
        <v>0</v>
      </c>
      <c r="U39" s="231"/>
      <c r="V39" s="231"/>
      <c r="W39" s="112"/>
      <c r="X39" s="112"/>
      <c r="Y39" s="112"/>
      <c r="AC39" s="23"/>
      <c r="AD39" s="23" t="str">
        <f t="shared" si="5"/>
        <v/>
      </c>
    </row>
    <row r="40" spans="1:30" x14ac:dyDescent="0.15">
      <c r="A40" s="285"/>
      <c r="B40" s="285"/>
      <c r="C40" s="285"/>
      <c r="D40" s="285"/>
      <c r="E40" s="112"/>
      <c r="F40" s="112"/>
      <c r="G40" s="112"/>
      <c r="H40" s="112"/>
      <c r="I40" s="117"/>
      <c r="J40" s="118"/>
      <c r="K40" s="118"/>
      <c r="L40" s="36" t="s">
        <v>0</v>
      </c>
      <c r="M40" s="117"/>
      <c r="N40" s="118"/>
      <c r="O40" s="118"/>
      <c r="P40" s="36" t="s">
        <v>0</v>
      </c>
      <c r="Q40" s="231">
        <f>ROUNDDOWN(IF($Z$32="申請者",M40*'様式２-２（１）~３（１）'!$AA$82/100,IF($Z$32="被災中小企業",'様式２-３（２）~４(申請者９)'!M40*3/4,IF($Z$32="入居事業者（被災中小企業を除く）",'様式２-３（２）~４(申請者９)'!M40*0,"0"))),0)</f>
        <v>0</v>
      </c>
      <c r="R40" s="231"/>
      <c r="S40" s="231"/>
      <c r="T40" s="231">
        <f t="shared" si="2"/>
        <v>0</v>
      </c>
      <c r="U40" s="231"/>
      <c r="V40" s="231"/>
      <c r="W40" s="112"/>
      <c r="X40" s="112"/>
      <c r="Y40" s="112"/>
      <c r="AC40" s="23"/>
      <c r="AD40" s="23" t="str">
        <f t="shared" si="5"/>
        <v/>
      </c>
    </row>
    <row r="41" spans="1:30" x14ac:dyDescent="0.15">
      <c r="A41" s="285"/>
      <c r="B41" s="285"/>
      <c r="C41" s="285"/>
      <c r="D41" s="285"/>
      <c r="E41" s="112"/>
      <c r="F41" s="112"/>
      <c r="G41" s="112"/>
      <c r="H41" s="112"/>
      <c r="I41" s="117"/>
      <c r="J41" s="118"/>
      <c r="K41" s="118"/>
      <c r="L41" s="36" t="s">
        <v>0</v>
      </c>
      <c r="M41" s="117"/>
      <c r="N41" s="118"/>
      <c r="O41" s="118"/>
      <c r="P41" s="36" t="s">
        <v>0</v>
      </c>
      <c r="Q41" s="231">
        <f>ROUNDDOWN(IF($Z$32="申請者",M41*'様式２-２（１）~３（１）'!$AA$82/100,IF($Z$32="被災中小企業",'様式２-３（２）~４(申請者９)'!M41*3/4,IF($Z$32="入居事業者（被災中小企業を除く）",'様式２-３（２）~４(申請者９)'!M41*0,"0"))),0)</f>
        <v>0</v>
      </c>
      <c r="R41" s="231"/>
      <c r="S41" s="231"/>
      <c r="T41" s="231">
        <f t="shared" si="2"/>
        <v>0</v>
      </c>
      <c r="U41" s="231"/>
      <c r="V41" s="231"/>
      <c r="W41" s="112"/>
      <c r="X41" s="112"/>
      <c r="Y41" s="112"/>
      <c r="AC41" s="23"/>
      <c r="AD41" s="23" t="str">
        <f t="shared" si="5"/>
        <v/>
      </c>
    </row>
    <row r="42" spans="1:30" x14ac:dyDescent="0.15">
      <c r="A42" s="285"/>
      <c r="B42" s="285"/>
      <c r="C42" s="285"/>
      <c r="D42" s="285"/>
      <c r="E42" s="112"/>
      <c r="F42" s="112"/>
      <c r="G42" s="112"/>
      <c r="H42" s="112"/>
      <c r="I42" s="117"/>
      <c r="J42" s="118"/>
      <c r="K42" s="118"/>
      <c r="L42" s="36" t="s">
        <v>0</v>
      </c>
      <c r="M42" s="117"/>
      <c r="N42" s="118"/>
      <c r="O42" s="118"/>
      <c r="P42" s="36" t="s">
        <v>0</v>
      </c>
      <c r="Q42" s="231">
        <f>ROUNDDOWN(IF($Z$32="申請者",M42*'様式２-２（１）~３（１）'!$AA$82/100,IF($Z$32="被災中小企業",'様式２-３（２）~４(申請者９)'!M42*3/4,IF($Z$32="入居事業者（被災中小企業を除く）",'様式２-３（２）~４(申請者９)'!M42*0,"0"))),0)</f>
        <v>0</v>
      </c>
      <c r="R42" s="231"/>
      <c r="S42" s="231"/>
      <c r="T42" s="231">
        <f t="shared" si="2"/>
        <v>0</v>
      </c>
      <c r="U42" s="231"/>
      <c r="V42" s="231"/>
      <c r="W42" s="112"/>
      <c r="X42" s="112"/>
      <c r="Y42" s="112"/>
      <c r="AC42" s="23"/>
      <c r="AD42" s="23" t="str">
        <f t="shared" si="5"/>
        <v/>
      </c>
    </row>
    <row r="43" spans="1:30" x14ac:dyDescent="0.15">
      <c r="A43" s="285"/>
      <c r="B43" s="285"/>
      <c r="C43" s="285"/>
      <c r="D43" s="285"/>
      <c r="E43" s="112"/>
      <c r="F43" s="112"/>
      <c r="G43" s="112"/>
      <c r="H43" s="112"/>
      <c r="I43" s="117"/>
      <c r="J43" s="118"/>
      <c r="K43" s="118"/>
      <c r="L43" s="36" t="s">
        <v>0</v>
      </c>
      <c r="M43" s="117"/>
      <c r="N43" s="118"/>
      <c r="O43" s="118"/>
      <c r="P43" s="36" t="s">
        <v>0</v>
      </c>
      <c r="Q43" s="231">
        <f>ROUNDDOWN(IF($Z$32="申請者",M43*'様式２-２（１）~３（１）'!$AA$82/100,IF($Z$32="被災中小企業",'様式２-３（２）~４(申請者９)'!M43*3/4,IF($Z$32="入居事業者（被災中小企業を除く）",'様式２-３（２）~４(申請者９)'!M43*0,"0"))),0)</f>
        <v>0</v>
      </c>
      <c r="R43" s="231"/>
      <c r="S43" s="231"/>
      <c r="T43" s="231">
        <f t="shared" si="2"/>
        <v>0</v>
      </c>
      <c r="U43" s="231"/>
      <c r="V43" s="231"/>
      <c r="W43" s="112"/>
      <c r="X43" s="112"/>
      <c r="Y43" s="112"/>
      <c r="AC43" s="23"/>
      <c r="AD43" s="23" t="str">
        <f t="shared" si="5"/>
        <v/>
      </c>
    </row>
    <row r="44" spans="1:30" x14ac:dyDescent="0.15">
      <c r="A44" s="285"/>
      <c r="B44" s="285"/>
      <c r="C44" s="285"/>
      <c r="D44" s="285"/>
      <c r="E44" s="112"/>
      <c r="F44" s="112"/>
      <c r="G44" s="112"/>
      <c r="H44" s="112"/>
      <c r="I44" s="117"/>
      <c r="J44" s="118"/>
      <c r="K44" s="118"/>
      <c r="L44" s="36" t="s">
        <v>0</v>
      </c>
      <c r="M44" s="117"/>
      <c r="N44" s="118"/>
      <c r="O44" s="118"/>
      <c r="P44" s="36" t="s">
        <v>0</v>
      </c>
      <c r="Q44" s="231">
        <f>ROUNDDOWN(IF($Z$32="申請者",M44*'様式２-２（１）~３（１）'!$AA$82/100,IF($Z$32="被災中小企業",'様式２-３（２）~４(申請者９)'!M44*3/4,IF($Z$32="入居事業者（被災中小企業を除く）",'様式２-３（２）~４(申請者９)'!M44*0,"0"))),0)</f>
        <v>0</v>
      </c>
      <c r="R44" s="231"/>
      <c r="S44" s="231"/>
      <c r="T44" s="231">
        <f t="shared" si="2"/>
        <v>0</v>
      </c>
      <c r="U44" s="231"/>
      <c r="V44" s="231"/>
      <c r="W44" s="112"/>
      <c r="X44" s="112"/>
      <c r="Y44" s="112"/>
      <c r="AC44" s="23"/>
      <c r="AD44" s="23" t="str">
        <f t="shared" si="5"/>
        <v/>
      </c>
    </row>
    <row r="45" spans="1:30" x14ac:dyDescent="0.15">
      <c r="A45" s="285"/>
      <c r="B45" s="285"/>
      <c r="C45" s="285"/>
      <c r="D45" s="285"/>
      <c r="E45" s="112"/>
      <c r="F45" s="112"/>
      <c r="G45" s="112"/>
      <c r="H45" s="112"/>
      <c r="I45" s="117"/>
      <c r="J45" s="118"/>
      <c r="K45" s="118"/>
      <c r="L45" s="36" t="s">
        <v>0</v>
      </c>
      <c r="M45" s="117"/>
      <c r="N45" s="118"/>
      <c r="O45" s="118"/>
      <c r="P45" s="36" t="s">
        <v>0</v>
      </c>
      <c r="Q45" s="231">
        <f>ROUNDDOWN(IF($Z$32="申請者",M45*'様式２-２（１）~３（１）'!$AA$82/100,IF($Z$32="被災中小企業",'様式２-３（２）~４(申請者９)'!M45*3/4,IF($Z$32="入居事業者（被災中小企業を除く）",'様式２-３（２）~４(申請者９)'!M45*0,"0"))),0)</f>
        <v>0</v>
      </c>
      <c r="R45" s="231"/>
      <c r="S45" s="231"/>
      <c r="T45" s="231">
        <f t="shared" si="2"/>
        <v>0</v>
      </c>
      <c r="U45" s="231"/>
      <c r="V45" s="231"/>
      <c r="W45" s="112"/>
      <c r="X45" s="112"/>
      <c r="Y45" s="112"/>
      <c r="AC45" s="23"/>
      <c r="AD45" s="23" t="str">
        <f t="shared" si="5"/>
        <v/>
      </c>
    </row>
    <row r="46" spans="1:30" ht="14.25" thickBot="1" x14ac:dyDescent="0.2">
      <c r="A46" s="147"/>
      <c r="B46" s="147"/>
      <c r="C46" s="147"/>
      <c r="D46" s="147"/>
      <c r="E46" s="147"/>
      <c r="F46" s="147"/>
      <c r="G46" s="147"/>
      <c r="H46" s="147"/>
      <c r="I46" s="145"/>
      <c r="J46" s="146"/>
      <c r="K46" s="146"/>
      <c r="L46" s="38" t="s">
        <v>0</v>
      </c>
      <c r="M46" s="145"/>
      <c r="N46" s="146"/>
      <c r="O46" s="146"/>
      <c r="P46" s="38" t="s">
        <v>0</v>
      </c>
      <c r="Q46" s="287">
        <f>ROUNDDOWN(IF($Z$32="申請者",M46*'様式２-２（１）~３（１）'!$AA$82/100,IF($Z$32="被災中小企業",'様式２-３（２）~４(申請者９)'!M46*3/4,IF($Z$32="入居事業者（被災中小企業を除く）",'様式２-３（２）~４(申請者９)'!M46*0,"0"))),0)</f>
        <v>0</v>
      </c>
      <c r="R46" s="287"/>
      <c r="S46" s="287"/>
      <c r="T46" s="287">
        <f t="shared" si="2"/>
        <v>0</v>
      </c>
      <c r="U46" s="287"/>
      <c r="V46" s="287"/>
      <c r="W46" s="147"/>
      <c r="X46" s="147"/>
      <c r="Y46" s="147"/>
      <c r="AC46" s="23"/>
      <c r="AD46" s="23" t="str">
        <f t="shared" si="5"/>
        <v/>
      </c>
    </row>
    <row r="47" spans="1:30" ht="14.25" thickTop="1" x14ac:dyDescent="0.15">
      <c r="A47" s="124" t="s">
        <v>6</v>
      </c>
      <c r="B47" s="125"/>
      <c r="C47" s="125"/>
      <c r="D47" s="125"/>
      <c r="E47" s="125"/>
      <c r="F47" s="125"/>
      <c r="G47" s="125"/>
      <c r="H47" s="126"/>
      <c r="I47" s="99">
        <f>SUM(I32:K46)</f>
        <v>0</v>
      </c>
      <c r="J47" s="100"/>
      <c r="K47" s="100"/>
      <c r="L47" s="39" t="s">
        <v>0</v>
      </c>
      <c r="M47" s="99">
        <f>SUM(M32:O46)</f>
        <v>0</v>
      </c>
      <c r="N47" s="100"/>
      <c r="O47" s="100"/>
      <c r="P47" s="39" t="s">
        <v>0</v>
      </c>
      <c r="Q47" s="231">
        <f>SUM(Q32:S46)</f>
        <v>0</v>
      </c>
      <c r="R47" s="231"/>
      <c r="S47" s="231"/>
      <c r="T47" s="231">
        <f>SUM(T32:V46)</f>
        <v>0</v>
      </c>
      <c r="U47" s="231"/>
      <c r="V47" s="231"/>
      <c r="W47" s="285"/>
      <c r="X47" s="285"/>
      <c r="Y47" s="285"/>
    </row>
    <row r="48" spans="1:30" x14ac:dyDescent="0.15">
      <c r="A48" s="28" t="s">
        <v>31</v>
      </c>
      <c r="N48" s="2"/>
    </row>
    <row r="51" spans="1:30" x14ac:dyDescent="0.15">
      <c r="A51" s="28" t="s">
        <v>89</v>
      </c>
    </row>
    <row r="52" spans="1:30" x14ac:dyDescent="0.15">
      <c r="A52" s="28" t="s">
        <v>32</v>
      </c>
    </row>
    <row r="53" spans="1:30" x14ac:dyDescent="0.15">
      <c r="A53" s="28" t="s">
        <v>33</v>
      </c>
      <c r="E53" s="2"/>
      <c r="F53" s="2"/>
      <c r="G53" s="2"/>
      <c r="H53" s="2"/>
      <c r="I53" s="2"/>
      <c r="J53" s="2"/>
      <c r="K53" s="2"/>
      <c r="L53" s="2"/>
      <c r="M53" s="2"/>
      <c r="N53" s="2"/>
      <c r="O53" s="2"/>
      <c r="P53" s="2"/>
      <c r="Q53" s="2"/>
      <c r="R53" s="2"/>
      <c r="S53" s="2"/>
      <c r="T53" s="2"/>
      <c r="U53" s="2"/>
      <c r="V53" s="2"/>
      <c r="W53" s="2"/>
      <c r="X53" s="2"/>
      <c r="Y53" s="14"/>
    </row>
    <row r="54" spans="1:30" x14ac:dyDescent="0.15">
      <c r="E54" s="2"/>
      <c r="F54" s="2"/>
      <c r="G54" s="2"/>
      <c r="H54" s="2"/>
      <c r="I54" s="2"/>
      <c r="J54" s="49" t="s">
        <v>100</v>
      </c>
      <c r="K54" s="49"/>
      <c r="L54" s="49"/>
      <c r="M54" s="268" t="str">
        <f>IF(M28="","",M28)</f>
        <v/>
      </c>
      <c r="N54" s="268"/>
      <c r="O54" s="268"/>
      <c r="P54" s="268"/>
      <c r="Q54" s="268"/>
      <c r="R54" s="268"/>
      <c r="S54" s="268"/>
      <c r="T54" s="268"/>
      <c r="U54" s="268"/>
      <c r="V54" s="268"/>
      <c r="W54" s="268"/>
      <c r="X54" s="268"/>
      <c r="Y54" s="268"/>
    </row>
    <row r="55" spans="1:30" x14ac:dyDescent="0.15">
      <c r="E55" s="2"/>
      <c r="F55" s="2"/>
      <c r="G55" s="2"/>
      <c r="H55" s="2"/>
      <c r="I55" s="2"/>
      <c r="J55" s="2"/>
      <c r="K55" s="2"/>
      <c r="L55" s="2"/>
      <c r="M55" s="2"/>
      <c r="N55" s="2"/>
      <c r="O55" s="2"/>
      <c r="P55" s="2"/>
      <c r="Q55" s="2"/>
      <c r="R55" s="2"/>
      <c r="S55" s="2"/>
      <c r="T55" s="2"/>
      <c r="U55" s="2"/>
      <c r="V55" s="2"/>
      <c r="W55" s="2"/>
      <c r="X55" s="2"/>
      <c r="Y55" s="29" t="s">
        <v>38</v>
      </c>
    </row>
    <row r="56" spans="1:30" x14ac:dyDescent="0.15">
      <c r="A56" s="135" t="s">
        <v>34</v>
      </c>
      <c r="B56" s="128"/>
      <c r="C56" s="128"/>
      <c r="D56" s="137"/>
      <c r="E56" s="135" t="s">
        <v>35</v>
      </c>
      <c r="F56" s="128"/>
      <c r="G56" s="128"/>
      <c r="H56" s="128"/>
      <c r="I56" s="128"/>
      <c r="J56" s="137"/>
      <c r="K56" s="135" t="s">
        <v>36</v>
      </c>
      <c r="L56" s="128"/>
      <c r="M56" s="128"/>
      <c r="N56" s="128"/>
      <c r="O56" s="128"/>
      <c r="P56" s="128"/>
      <c r="Q56" s="128"/>
      <c r="R56" s="128"/>
      <c r="S56" s="137"/>
      <c r="T56" s="135" t="s">
        <v>37</v>
      </c>
      <c r="U56" s="128"/>
      <c r="V56" s="128"/>
      <c r="W56" s="128"/>
      <c r="X56" s="128"/>
      <c r="Y56" s="137"/>
    </row>
    <row r="57" spans="1:30" x14ac:dyDescent="0.15">
      <c r="A57" s="135" t="s">
        <v>39</v>
      </c>
      <c r="B57" s="128"/>
      <c r="C57" s="128"/>
      <c r="D57" s="137"/>
      <c r="E57" s="282"/>
      <c r="F57" s="283"/>
      <c r="G57" s="283"/>
      <c r="H57" s="283"/>
      <c r="I57" s="283"/>
      <c r="J57" s="36" t="s">
        <v>0</v>
      </c>
      <c r="K57" s="108"/>
      <c r="L57" s="109"/>
      <c r="M57" s="109"/>
      <c r="N57" s="109"/>
      <c r="O57" s="109"/>
      <c r="P57" s="109"/>
      <c r="Q57" s="109"/>
      <c r="R57" s="109"/>
      <c r="S57" s="35"/>
      <c r="T57" s="108"/>
      <c r="U57" s="109"/>
      <c r="V57" s="109"/>
      <c r="W57" s="109"/>
      <c r="X57" s="109"/>
      <c r="Y57" s="110"/>
    </row>
    <row r="58" spans="1:30" x14ac:dyDescent="0.15">
      <c r="A58" s="89" t="s">
        <v>12</v>
      </c>
      <c r="B58" s="89"/>
      <c r="C58" s="89"/>
      <c r="D58" s="89"/>
      <c r="E58" s="282"/>
      <c r="F58" s="283"/>
      <c r="G58" s="283"/>
      <c r="H58" s="283"/>
      <c r="I58" s="283"/>
      <c r="J58" s="36" t="s">
        <v>0</v>
      </c>
      <c r="K58" s="108"/>
      <c r="L58" s="109"/>
      <c r="M58" s="109"/>
      <c r="N58" s="109"/>
      <c r="O58" s="109"/>
      <c r="P58" s="109"/>
      <c r="Q58" s="109"/>
      <c r="R58" s="109"/>
      <c r="S58" s="35"/>
      <c r="T58" s="112"/>
      <c r="U58" s="112"/>
      <c r="V58" s="112"/>
      <c r="W58" s="112"/>
      <c r="X58" s="112"/>
      <c r="Y58" s="112"/>
      <c r="AC58" s="23"/>
    </row>
    <row r="59" spans="1:30" x14ac:dyDescent="0.15">
      <c r="A59" s="89" t="s">
        <v>150</v>
      </c>
      <c r="B59" s="89"/>
      <c r="C59" s="89"/>
      <c r="D59" s="89"/>
      <c r="E59" s="117"/>
      <c r="F59" s="118"/>
      <c r="G59" s="118"/>
      <c r="H59" s="118"/>
      <c r="I59" s="118"/>
      <c r="J59" s="36" t="s">
        <v>0</v>
      </c>
      <c r="K59" s="108"/>
      <c r="L59" s="109"/>
      <c r="M59" s="109"/>
      <c r="N59" s="109"/>
      <c r="O59" s="109"/>
      <c r="P59" s="109"/>
      <c r="Q59" s="109"/>
      <c r="R59" s="109"/>
      <c r="S59" s="35"/>
      <c r="T59" s="112"/>
      <c r="U59" s="112"/>
      <c r="V59" s="112"/>
      <c r="W59" s="112"/>
      <c r="X59" s="112"/>
      <c r="Y59" s="112"/>
      <c r="AA59" s="17"/>
    </row>
    <row r="60" spans="1:30" ht="14.25" thickBot="1" x14ac:dyDescent="0.2">
      <c r="A60" s="288" t="s">
        <v>20</v>
      </c>
      <c r="B60" s="288"/>
      <c r="C60" s="288"/>
      <c r="D60" s="288"/>
      <c r="E60" s="289"/>
      <c r="F60" s="290"/>
      <c r="G60" s="290"/>
      <c r="H60" s="290"/>
      <c r="I60" s="290"/>
      <c r="J60" s="79" t="s">
        <v>0</v>
      </c>
      <c r="K60" s="291"/>
      <c r="L60" s="292"/>
      <c r="M60" s="292"/>
      <c r="N60" s="292"/>
      <c r="O60" s="292"/>
      <c r="P60" s="292"/>
      <c r="Q60" s="292"/>
      <c r="R60" s="292"/>
      <c r="S60" s="80"/>
      <c r="T60" s="293"/>
      <c r="U60" s="293"/>
      <c r="V60" s="293"/>
      <c r="W60" s="293"/>
      <c r="X60" s="293"/>
      <c r="Y60" s="293"/>
      <c r="AD60" s="18"/>
    </row>
    <row r="61" spans="1:30" ht="14.25" thickTop="1" x14ac:dyDescent="0.15">
      <c r="A61" s="98" t="s">
        <v>40</v>
      </c>
      <c r="B61" s="98"/>
      <c r="C61" s="98"/>
      <c r="D61" s="98"/>
      <c r="E61" s="216">
        <f>SUM(E57:I60)</f>
        <v>0</v>
      </c>
      <c r="F61" s="217"/>
      <c r="G61" s="217"/>
      <c r="H61" s="217"/>
      <c r="I61" s="217"/>
      <c r="J61" s="40" t="s">
        <v>0</v>
      </c>
      <c r="K61" s="284"/>
      <c r="L61" s="284"/>
      <c r="M61" s="284"/>
      <c r="N61" s="284"/>
      <c r="O61" s="284"/>
      <c r="P61" s="284"/>
      <c r="Q61" s="284"/>
      <c r="R61" s="284"/>
      <c r="S61" s="284"/>
      <c r="T61" s="284"/>
      <c r="U61" s="284"/>
      <c r="V61" s="284"/>
      <c r="W61" s="284"/>
      <c r="X61" s="284"/>
      <c r="Y61" s="284"/>
      <c r="AD61" s="81" t="str">
        <f>IF(E61=E71,"","←４-Ⅰの金額合計額と４-Ⅱの補助事業に要する経費の合計金額が一致しません。")</f>
        <v/>
      </c>
    </row>
    <row r="62" spans="1:30" x14ac:dyDescent="0.15">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x14ac:dyDescent="0.15">
      <c r="AD63" s="31"/>
    </row>
    <row r="64" spans="1:30" x14ac:dyDescent="0.15">
      <c r="A64" s="28" t="s">
        <v>41</v>
      </c>
      <c r="Y64" s="14"/>
    </row>
    <row r="65" spans="1:30" x14ac:dyDescent="0.15">
      <c r="Y65" s="29" t="s">
        <v>38</v>
      </c>
    </row>
    <row r="66" spans="1:30" ht="40.5" customHeight="1" x14ac:dyDescent="0.15">
      <c r="A66" s="89" t="s">
        <v>7</v>
      </c>
      <c r="B66" s="89"/>
      <c r="C66" s="89"/>
      <c r="D66" s="89"/>
      <c r="E66" s="116" t="s">
        <v>76</v>
      </c>
      <c r="F66" s="89"/>
      <c r="G66" s="89"/>
      <c r="H66" s="89"/>
      <c r="I66" s="89"/>
      <c r="J66" s="89"/>
      <c r="K66" s="116" t="s">
        <v>77</v>
      </c>
      <c r="L66" s="89"/>
      <c r="M66" s="89"/>
      <c r="N66" s="89"/>
      <c r="O66" s="89"/>
      <c r="P66" s="116" t="s">
        <v>78</v>
      </c>
      <c r="Q66" s="89"/>
      <c r="R66" s="89"/>
      <c r="S66" s="89"/>
      <c r="T66" s="89"/>
      <c r="U66" s="89" t="s">
        <v>42</v>
      </c>
      <c r="V66" s="89"/>
      <c r="W66" s="89"/>
      <c r="X66" s="89"/>
      <c r="Y66" s="89"/>
    </row>
    <row r="67" spans="1:30" x14ac:dyDescent="0.15">
      <c r="A67" s="89" t="s">
        <v>3</v>
      </c>
      <c r="B67" s="89"/>
      <c r="C67" s="89"/>
      <c r="D67" s="89"/>
      <c r="E67" s="282"/>
      <c r="F67" s="283"/>
      <c r="G67" s="283"/>
      <c r="H67" s="283"/>
      <c r="I67" s="283"/>
      <c r="J67" s="41" t="s">
        <v>0</v>
      </c>
      <c r="K67" s="282"/>
      <c r="L67" s="283"/>
      <c r="M67" s="283"/>
      <c r="N67" s="283"/>
      <c r="O67" s="41" t="s">
        <v>0</v>
      </c>
      <c r="P67" s="275">
        <f>ROUNDDOWN(IF($Z$32="申請者",K67*'様式２-２（１）~３（１）'!$AA$82/100,IF($Z$32="被災中小企業",'様式２-３（２）~４(申請者９)'!K67*3/4,IF($Z$32="入居事業者（被災中小企業を除く）",'様式２-３（２）~４(申請者９)'!K67*0,"0"))),0)</f>
        <v>0</v>
      </c>
      <c r="Q67" s="276"/>
      <c r="R67" s="276"/>
      <c r="S67" s="276"/>
      <c r="T67" s="41" t="s">
        <v>0</v>
      </c>
      <c r="U67" s="275">
        <f>E67-P67</f>
        <v>0</v>
      </c>
      <c r="V67" s="276"/>
      <c r="W67" s="276"/>
      <c r="X67" s="276"/>
      <c r="Y67" s="41" t="s">
        <v>0</v>
      </c>
    </row>
    <row r="68" spans="1:30" ht="27" customHeight="1" x14ac:dyDescent="0.15">
      <c r="A68" s="116" t="s">
        <v>43</v>
      </c>
      <c r="B68" s="89"/>
      <c r="C68" s="89"/>
      <c r="D68" s="89"/>
      <c r="E68" s="173">
        <f>I22</f>
        <v>0</v>
      </c>
      <c r="F68" s="174"/>
      <c r="G68" s="174"/>
      <c r="H68" s="174"/>
      <c r="I68" s="174"/>
      <c r="J68" s="41" t="s">
        <v>0</v>
      </c>
      <c r="K68" s="173">
        <f>M22</f>
        <v>0</v>
      </c>
      <c r="L68" s="174"/>
      <c r="M68" s="174"/>
      <c r="N68" s="174"/>
      <c r="O68" s="41" t="s">
        <v>0</v>
      </c>
      <c r="P68" s="275">
        <f>Q22</f>
        <v>0</v>
      </c>
      <c r="Q68" s="276"/>
      <c r="R68" s="276"/>
      <c r="S68" s="276"/>
      <c r="T68" s="41" t="s">
        <v>0</v>
      </c>
      <c r="U68" s="275">
        <f t="shared" ref="U68:U69" si="6">E68-P68</f>
        <v>0</v>
      </c>
      <c r="V68" s="276"/>
      <c r="W68" s="276"/>
      <c r="X68" s="276"/>
      <c r="Y68" s="41" t="s">
        <v>0</v>
      </c>
    </row>
    <row r="69" spans="1:30" x14ac:dyDescent="0.15">
      <c r="A69" s="89" t="s">
        <v>5</v>
      </c>
      <c r="B69" s="89"/>
      <c r="C69" s="89"/>
      <c r="D69" s="89"/>
      <c r="E69" s="173">
        <f>I47</f>
        <v>0</v>
      </c>
      <c r="F69" s="174"/>
      <c r="G69" s="174"/>
      <c r="H69" s="174"/>
      <c r="I69" s="174"/>
      <c r="J69" s="41" t="s">
        <v>0</v>
      </c>
      <c r="K69" s="173">
        <f>M47</f>
        <v>0</v>
      </c>
      <c r="L69" s="174"/>
      <c r="M69" s="174"/>
      <c r="N69" s="174"/>
      <c r="O69" s="41" t="s">
        <v>0</v>
      </c>
      <c r="P69" s="275">
        <f>Q47</f>
        <v>0</v>
      </c>
      <c r="Q69" s="276"/>
      <c r="R69" s="276"/>
      <c r="S69" s="276"/>
      <c r="T69" s="41" t="s">
        <v>0</v>
      </c>
      <c r="U69" s="275">
        <f t="shared" si="6"/>
        <v>0</v>
      </c>
      <c r="V69" s="276"/>
      <c r="W69" s="276"/>
      <c r="X69" s="276"/>
      <c r="Y69" s="41" t="s">
        <v>0</v>
      </c>
    </row>
    <row r="70" spans="1:30" ht="14.25" thickBot="1" x14ac:dyDescent="0.2">
      <c r="A70" s="92" t="s">
        <v>20</v>
      </c>
      <c r="B70" s="92"/>
      <c r="C70" s="92"/>
      <c r="D70" s="92"/>
      <c r="E70" s="277"/>
      <c r="F70" s="278"/>
      <c r="G70" s="278"/>
      <c r="H70" s="278"/>
      <c r="I70" s="278"/>
      <c r="J70" s="42" t="s">
        <v>0</v>
      </c>
      <c r="K70" s="279"/>
      <c r="L70" s="279"/>
      <c r="M70" s="279"/>
      <c r="N70" s="279"/>
      <c r="O70" s="279"/>
      <c r="P70" s="279"/>
      <c r="Q70" s="279"/>
      <c r="R70" s="279"/>
      <c r="S70" s="279"/>
      <c r="T70" s="279"/>
      <c r="U70" s="280">
        <f>E70</f>
        <v>0</v>
      </c>
      <c r="V70" s="281"/>
      <c r="W70" s="281"/>
      <c r="X70" s="281"/>
      <c r="Y70" s="44" t="s">
        <v>0</v>
      </c>
    </row>
    <row r="71" spans="1:30" ht="14.25" thickTop="1" x14ac:dyDescent="0.15">
      <c r="A71" s="98" t="s">
        <v>44</v>
      </c>
      <c r="B71" s="98"/>
      <c r="C71" s="98"/>
      <c r="D71" s="98"/>
      <c r="E71" s="264">
        <f>SUM(E67:I70)</f>
        <v>0</v>
      </c>
      <c r="F71" s="265"/>
      <c r="G71" s="265"/>
      <c r="H71" s="265"/>
      <c r="I71" s="265"/>
      <c r="J71" s="43" t="s">
        <v>0</v>
      </c>
      <c r="K71" s="266">
        <f>SUM(K67:N69)</f>
        <v>0</v>
      </c>
      <c r="L71" s="267"/>
      <c r="M71" s="267"/>
      <c r="N71" s="267"/>
      <c r="O71" s="43" t="s">
        <v>0</v>
      </c>
      <c r="P71" s="266">
        <f>SUM(P67:S69)</f>
        <v>0</v>
      </c>
      <c r="Q71" s="267"/>
      <c r="R71" s="267"/>
      <c r="S71" s="267"/>
      <c r="T71" s="43" t="s">
        <v>0</v>
      </c>
      <c r="U71" s="266">
        <f>SUM(U67:X70)</f>
        <v>0</v>
      </c>
      <c r="V71" s="267"/>
      <c r="W71" s="267"/>
      <c r="X71" s="267"/>
      <c r="Y71" s="43" t="s">
        <v>0</v>
      </c>
      <c r="AD71" s="81" t="str">
        <f>IF(E61=E71,"","←４-Ⅰの金額合計額と４-Ⅱの補助事業に要する経費の合計金額が一致しません。")</f>
        <v/>
      </c>
    </row>
  </sheetData>
  <sheetProtection password="CC13" sheet="1" objects="1" scenarios="1"/>
  <mergeCells count="30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E15:H15"/>
    <mergeCell ref="I15:K15"/>
    <mergeCell ref="M15:O15"/>
    <mergeCell ref="Q15:S15"/>
    <mergeCell ref="T15:V15"/>
    <mergeCell ref="W15:Y15"/>
    <mergeCell ref="A16:D16"/>
    <mergeCell ref="E16:H16"/>
    <mergeCell ref="I16:K16"/>
    <mergeCell ref="M16:O16"/>
    <mergeCell ref="Q16:S16"/>
    <mergeCell ref="T16:V16"/>
    <mergeCell ref="W16:Y16"/>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5:D6"/>
    <mergeCell ref="E5:H6"/>
    <mergeCell ref="I5:L6"/>
    <mergeCell ref="M5:P6"/>
    <mergeCell ref="T6:V6"/>
    <mergeCell ref="Q5:V5"/>
    <mergeCell ref="W5:Y6"/>
    <mergeCell ref="Q6:S6"/>
    <mergeCell ref="Z5:AC6"/>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 ref="E68:I68"/>
    <mergeCell ref="K68:N68"/>
    <mergeCell ref="P68:S68"/>
    <mergeCell ref="U68:X68"/>
    <mergeCell ref="A61:D61"/>
    <mergeCell ref="E61:I61"/>
    <mergeCell ref="K61:S61"/>
    <mergeCell ref="T61:Y61"/>
    <mergeCell ref="A66:D66"/>
    <mergeCell ref="E66:J66"/>
    <mergeCell ref="K66:O66"/>
    <mergeCell ref="P66:T66"/>
    <mergeCell ref="U66:Y66"/>
    <mergeCell ref="A59:D59"/>
    <mergeCell ref="E59:I59"/>
    <mergeCell ref="K59:R59"/>
    <mergeCell ref="T59:Y59"/>
    <mergeCell ref="A60:D60"/>
    <mergeCell ref="E60:I60"/>
    <mergeCell ref="K60:R60"/>
    <mergeCell ref="T60:Y60"/>
    <mergeCell ref="A58:D58"/>
    <mergeCell ref="E58:I58"/>
    <mergeCell ref="K58:R58"/>
    <mergeCell ref="T58:Y58"/>
    <mergeCell ref="M54:Y54"/>
    <mergeCell ref="A56:D56"/>
    <mergeCell ref="E56:J56"/>
    <mergeCell ref="K56:S56"/>
    <mergeCell ref="T56:Y56"/>
    <mergeCell ref="A57:D57"/>
    <mergeCell ref="E57:I57"/>
    <mergeCell ref="K57:R57"/>
    <mergeCell ref="T57:Y57"/>
    <mergeCell ref="W46:Y46"/>
    <mergeCell ref="A47:H47"/>
    <mergeCell ref="I47:K47"/>
    <mergeCell ref="M47:O47"/>
    <mergeCell ref="Q47:S47"/>
    <mergeCell ref="T47:V47"/>
    <mergeCell ref="W47:Y47"/>
    <mergeCell ref="A46:D46"/>
    <mergeCell ref="E46:H46"/>
    <mergeCell ref="I46:K46"/>
    <mergeCell ref="M46:O46"/>
    <mergeCell ref="Q46:S46"/>
    <mergeCell ref="T46:V46"/>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1"/>
  <sheetViews>
    <sheetView workbookViewId="0"/>
  </sheetViews>
  <sheetFormatPr defaultRowHeight="13.5" x14ac:dyDescent="0.15"/>
  <cols>
    <col min="1" max="1" width="3.625" style="28" customWidth="1"/>
    <col min="2" max="28" width="3.625" customWidth="1"/>
  </cols>
  <sheetData>
    <row r="1" spans="1:30" x14ac:dyDescent="0.15">
      <c r="A1" s="28" t="s">
        <v>151</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x14ac:dyDescent="0.15">
      <c r="A2" s="28" t="s">
        <v>152</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x14ac:dyDescent="0.15">
      <c r="B3" s="28"/>
      <c r="C3" s="28"/>
      <c r="D3" s="28"/>
      <c r="E3" s="28"/>
      <c r="F3" s="28"/>
      <c r="G3" s="28"/>
      <c r="H3" s="28"/>
      <c r="I3" s="28"/>
      <c r="J3" s="78" t="s">
        <v>101</v>
      </c>
      <c r="K3" s="76"/>
      <c r="L3" s="76"/>
      <c r="M3" s="308"/>
      <c r="N3" s="308"/>
      <c r="O3" s="308"/>
      <c r="P3" s="308"/>
      <c r="Q3" s="308"/>
      <c r="R3" s="308"/>
      <c r="S3" s="308"/>
      <c r="T3" s="308"/>
      <c r="U3" s="308"/>
      <c r="V3" s="308"/>
      <c r="W3" s="308"/>
      <c r="X3" s="308"/>
      <c r="Y3" s="308"/>
      <c r="Z3" s="28"/>
      <c r="AA3" s="28"/>
      <c r="AB3" s="28"/>
      <c r="AC3" s="28"/>
    </row>
    <row r="4" spans="1:30" x14ac:dyDescent="0.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x14ac:dyDescent="0.15">
      <c r="A5" s="89" t="s">
        <v>29</v>
      </c>
      <c r="B5" s="89"/>
      <c r="C5" s="89"/>
      <c r="D5" s="89"/>
      <c r="E5" s="116" t="s">
        <v>30</v>
      </c>
      <c r="F5" s="89"/>
      <c r="G5" s="89"/>
      <c r="H5" s="89"/>
      <c r="I5" s="116" t="s">
        <v>45</v>
      </c>
      <c r="J5" s="89"/>
      <c r="K5" s="89"/>
      <c r="L5" s="89"/>
      <c r="M5" s="89" t="s">
        <v>1</v>
      </c>
      <c r="N5" s="89"/>
      <c r="O5" s="89"/>
      <c r="P5" s="89"/>
      <c r="Q5" s="89" t="s">
        <v>10</v>
      </c>
      <c r="R5" s="89"/>
      <c r="S5" s="89"/>
      <c r="T5" s="89"/>
      <c r="U5" s="89"/>
      <c r="V5" s="89"/>
      <c r="W5" s="89" t="s">
        <v>13</v>
      </c>
      <c r="X5" s="89"/>
      <c r="Y5" s="89"/>
      <c r="Z5" s="294" t="s">
        <v>92</v>
      </c>
      <c r="AA5" s="295"/>
      <c r="AB5" s="295"/>
      <c r="AC5" s="296"/>
    </row>
    <row r="6" spans="1:30" ht="14.25" thickBot="1" x14ac:dyDescent="0.2">
      <c r="A6" s="92"/>
      <c r="B6" s="92"/>
      <c r="C6" s="92"/>
      <c r="D6" s="92"/>
      <c r="E6" s="92"/>
      <c r="F6" s="92"/>
      <c r="G6" s="92"/>
      <c r="H6" s="92"/>
      <c r="I6" s="92"/>
      <c r="J6" s="92"/>
      <c r="K6" s="92"/>
      <c r="L6" s="92"/>
      <c r="M6" s="92"/>
      <c r="N6" s="92"/>
      <c r="O6" s="92"/>
      <c r="P6" s="92"/>
      <c r="Q6" s="92" t="s">
        <v>11</v>
      </c>
      <c r="R6" s="92"/>
      <c r="S6" s="92"/>
      <c r="T6" s="92" t="s">
        <v>12</v>
      </c>
      <c r="U6" s="92"/>
      <c r="V6" s="92"/>
      <c r="W6" s="92"/>
      <c r="X6" s="92"/>
      <c r="Y6" s="92"/>
      <c r="Z6" s="294"/>
      <c r="AA6" s="295"/>
      <c r="AB6" s="295"/>
      <c r="AC6" s="296"/>
    </row>
    <row r="7" spans="1:30" ht="14.25" thickTop="1" x14ac:dyDescent="0.15">
      <c r="A7" s="297"/>
      <c r="B7" s="297"/>
      <c r="C7" s="297"/>
      <c r="D7" s="297"/>
      <c r="E7" s="297"/>
      <c r="F7" s="297"/>
      <c r="G7" s="297"/>
      <c r="H7" s="297"/>
      <c r="I7" s="319"/>
      <c r="J7" s="320"/>
      <c r="K7" s="320"/>
      <c r="L7" s="36" t="s">
        <v>0</v>
      </c>
      <c r="M7" s="319"/>
      <c r="N7" s="320"/>
      <c r="O7" s="320"/>
      <c r="P7" s="36" t="s">
        <v>0</v>
      </c>
      <c r="Q7" s="321">
        <f>ROUNDDOWN(IF($Z$7="申請者",M7*'様式２-２（１）~３（１）'!$AA$82/100,IF($Z$7="被災中小企業",'様式２-３（２）~４(申請者１０)'!M7*3/4,IF($Z$7="入居事業者（被災中小企業を除く）",'様式２-３（２）~４(申請者１０)'!M7*0,"0"))),0)</f>
        <v>0</v>
      </c>
      <c r="R7" s="321"/>
      <c r="S7" s="321"/>
      <c r="T7" s="322">
        <f>I7-Q7</f>
        <v>0</v>
      </c>
      <c r="U7" s="322"/>
      <c r="V7" s="322"/>
      <c r="W7" s="297"/>
      <c r="X7" s="297"/>
      <c r="Y7" s="297"/>
      <c r="Z7" s="302"/>
      <c r="AA7" s="303"/>
      <c r="AB7" s="303"/>
      <c r="AC7" s="304"/>
      <c r="AD7" s="23" t="str">
        <f t="shared" ref="AD7:AD20" si="0">IF(I7&gt;=M7,"","←補助対象経費が補助事業に要する経費を超えています")</f>
        <v/>
      </c>
    </row>
    <row r="8" spans="1:30" ht="13.5" customHeight="1" x14ac:dyDescent="0.15">
      <c r="A8" s="297"/>
      <c r="B8" s="297"/>
      <c r="C8" s="297"/>
      <c r="D8" s="297"/>
      <c r="E8" s="305"/>
      <c r="F8" s="305"/>
      <c r="G8" s="305"/>
      <c r="H8" s="305"/>
      <c r="I8" s="319"/>
      <c r="J8" s="320"/>
      <c r="K8" s="320"/>
      <c r="L8" s="36" t="s">
        <v>0</v>
      </c>
      <c r="M8" s="319"/>
      <c r="N8" s="320"/>
      <c r="O8" s="320"/>
      <c r="P8" s="36" t="s">
        <v>0</v>
      </c>
      <c r="Q8" s="321">
        <f>ROUNDDOWN(IF($Z$7="申請者",M8*'様式２-２（１）~３（１）'!$AA$82/100,IF($Z$7="被災中小企業",'様式２-３（２）~４(申請者１０)'!M8*3/4,IF($Z$7="入居事業者（被災中小企業を除く）",'様式２-３（２）~４(申請者１０)'!M8*0,"0"))),0)</f>
        <v>0</v>
      </c>
      <c r="R8" s="321"/>
      <c r="S8" s="321"/>
      <c r="T8" s="322">
        <f t="shared" ref="T8:T21" si="1">I8-Q8</f>
        <v>0</v>
      </c>
      <c r="U8" s="322"/>
      <c r="V8" s="322"/>
      <c r="W8" s="305"/>
      <c r="X8" s="305"/>
      <c r="Y8" s="305"/>
      <c r="Z8" s="309" t="str">
        <f>IF(Z7="","↑こちらのセルで区分を必ず選んでください。","")</f>
        <v>↑こちらのセルで区分を必ず選んでください。</v>
      </c>
      <c r="AA8" s="310"/>
      <c r="AB8" s="310"/>
      <c r="AC8" s="310"/>
      <c r="AD8" s="23" t="str">
        <f t="shared" si="0"/>
        <v/>
      </c>
    </row>
    <row r="9" spans="1:30" x14ac:dyDescent="0.15">
      <c r="A9" s="297"/>
      <c r="B9" s="297"/>
      <c r="C9" s="297"/>
      <c r="D9" s="297"/>
      <c r="E9" s="305"/>
      <c r="F9" s="305"/>
      <c r="G9" s="305"/>
      <c r="H9" s="305"/>
      <c r="I9" s="319"/>
      <c r="J9" s="320"/>
      <c r="K9" s="320"/>
      <c r="L9" s="36" t="s">
        <v>0</v>
      </c>
      <c r="M9" s="319"/>
      <c r="N9" s="320"/>
      <c r="O9" s="320"/>
      <c r="P9" s="36" t="s">
        <v>0</v>
      </c>
      <c r="Q9" s="321">
        <f>ROUNDDOWN(IF($Z$7="申請者",M9*'様式２-２（１）~３（１）'!$AA$82/100,IF($Z$7="被災中小企業",'様式２-３（２）~４(申請者１０)'!M9*3/4,IF($Z$7="入居事業者（被災中小企業を除く）",'様式２-３（２）~４(申請者１０)'!M9*0,"0"))),0)</f>
        <v>0</v>
      </c>
      <c r="R9" s="321"/>
      <c r="S9" s="321"/>
      <c r="T9" s="322">
        <f t="shared" si="1"/>
        <v>0</v>
      </c>
      <c r="U9" s="322"/>
      <c r="V9" s="322"/>
      <c r="W9" s="305"/>
      <c r="X9" s="305"/>
      <c r="Y9" s="305"/>
      <c r="Z9" s="311"/>
      <c r="AA9" s="312"/>
      <c r="AB9" s="312"/>
      <c r="AC9" s="312"/>
      <c r="AD9" s="23" t="str">
        <f t="shared" si="0"/>
        <v/>
      </c>
    </row>
    <row r="10" spans="1:30" x14ac:dyDescent="0.15">
      <c r="A10" s="297"/>
      <c r="B10" s="297"/>
      <c r="C10" s="297"/>
      <c r="D10" s="297"/>
      <c r="E10" s="305"/>
      <c r="F10" s="305"/>
      <c r="G10" s="305"/>
      <c r="H10" s="305"/>
      <c r="I10" s="319"/>
      <c r="J10" s="320"/>
      <c r="K10" s="320"/>
      <c r="L10" s="36" t="s">
        <v>0</v>
      </c>
      <c r="M10" s="319"/>
      <c r="N10" s="320"/>
      <c r="O10" s="320"/>
      <c r="P10" s="36" t="s">
        <v>0</v>
      </c>
      <c r="Q10" s="321">
        <f>ROUNDDOWN(IF($Z$7="申請者",M10*'様式２-２（１）~３（１）'!$AA$82/100,IF($Z$7="被災中小企業",'様式２-３（２）~４(申請者１０)'!M10*3/4,IF($Z$7="入居事業者（被災中小企業を除く）",'様式２-３（２）~４(申請者１０)'!M10*0,"0"))),0)</f>
        <v>0</v>
      </c>
      <c r="R10" s="321"/>
      <c r="S10" s="321"/>
      <c r="T10" s="322">
        <f t="shared" si="1"/>
        <v>0</v>
      </c>
      <c r="U10" s="322"/>
      <c r="V10" s="322"/>
      <c r="W10" s="305"/>
      <c r="X10" s="305"/>
      <c r="Y10" s="305"/>
      <c r="Z10" s="311"/>
      <c r="AA10" s="312"/>
      <c r="AB10" s="312"/>
      <c r="AC10" s="312"/>
      <c r="AD10" s="23" t="str">
        <f t="shared" si="0"/>
        <v/>
      </c>
    </row>
    <row r="11" spans="1:30" x14ac:dyDescent="0.15">
      <c r="A11" s="297"/>
      <c r="B11" s="297"/>
      <c r="C11" s="297"/>
      <c r="D11" s="297"/>
      <c r="E11" s="305"/>
      <c r="F11" s="305"/>
      <c r="G11" s="305"/>
      <c r="H11" s="305"/>
      <c r="I11" s="319"/>
      <c r="J11" s="320"/>
      <c r="K11" s="320"/>
      <c r="L11" s="36" t="s">
        <v>0</v>
      </c>
      <c r="M11" s="319"/>
      <c r="N11" s="320"/>
      <c r="O11" s="320"/>
      <c r="P11" s="36" t="s">
        <v>0</v>
      </c>
      <c r="Q11" s="321">
        <f>ROUNDDOWN(IF($Z$7="申請者",M11*'様式２-２（１）~３（１）'!$AA$82/100,IF($Z$7="被災中小企業",'様式２-３（２）~４(申請者１０)'!M11*3/4,IF($Z$7="入居事業者（被災中小企業を除く）",'様式２-３（２）~４(申請者１０)'!M11*0,"0"))),0)</f>
        <v>0</v>
      </c>
      <c r="R11" s="321"/>
      <c r="S11" s="321"/>
      <c r="T11" s="322">
        <f t="shared" si="1"/>
        <v>0</v>
      </c>
      <c r="U11" s="322"/>
      <c r="V11" s="322"/>
      <c r="W11" s="305"/>
      <c r="X11" s="305"/>
      <c r="Y11" s="305"/>
      <c r="Z11" s="311"/>
      <c r="AA11" s="312"/>
      <c r="AB11" s="312"/>
      <c r="AC11" s="312"/>
      <c r="AD11" s="23" t="str">
        <f t="shared" si="0"/>
        <v/>
      </c>
    </row>
    <row r="12" spans="1:30" x14ac:dyDescent="0.15">
      <c r="A12" s="297"/>
      <c r="B12" s="297"/>
      <c r="C12" s="297"/>
      <c r="D12" s="297"/>
      <c r="E12" s="305"/>
      <c r="F12" s="305"/>
      <c r="G12" s="305"/>
      <c r="H12" s="305"/>
      <c r="I12" s="319"/>
      <c r="J12" s="320"/>
      <c r="K12" s="320"/>
      <c r="L12" s="36" t="s">
        <v>0</v>
      </c>
      <c r="M12" s="319"/>
      <c r="N12" s="320"/>
      <c r="O12" s="320"/>
      <c r="P12" s="36" t="s">
        <v>0</v>
      </c>
      <c r="Q12" s="321">
        <f>ROUNDDOWN(IF($Z$7="申請者",M12*'様式２-２（１）~３（１）'!$AA$82/100,IF($Z$7="被災中小企業",'様式２-３（２）~４(申請者１０)'!M12*3/4,IF($Z$7="入居事業者（被災中小企業を除く）",'様式２-３（２）~４(申請者１０)'!M12*0,"0"))),0)</f>
        <v>0</v>
      </c>
      <c r="R12" s="321"/>
      <c r="S12" s="321"/>
      <c r="T12" s="322">
        <f t="shared" si="1"/>
        <v>0</v>
      </c>
      <c r="U12" s="322"/>
      <c r="V12" s="322"/>
      <c r="W12" s="305"/>
      <c r="X12" s="305"/>
      <c r="Y12" s="305"/>
      <c r="Z12" s="28"/>
      <c r="AA12" s="28"/>
      <c r="AB12" s="28"/>
      <c r="AC12" s="77"/>
      <c r="AD12" s="23" t="str">
        <f t="shared" si="0"/>
        <v/>
      </c>
    </row>
    <row r="13" spans="1:30" x14ac:dyDescent="0.15">
      <c r="A13" s="297"/>
      <c r="B13" s="297"/>
      <c r="C13" s="297"/>
      <c r="D13" s="297"/>
      <c r="E13" s="305"/>
      <c r="F13" s="305"/>
      <c r="G13" s="305"/>
      <c r="H13" s="305"/>
      <c r="I13" s="319"/>
      <c r="J13" s="320"/>
      <c r="K13" s="320"/>
      <c r="L13" s="36" t="s">
        <v>0</v>
      </c>
      <c r="M13" s="319"/>
      <c r="N13" s="320"/>
      <c r="O13" s="320"/>
      <c r="P13" s="36" t="s">
        <v>0</v>
      </c>
      <c r="Q13" s="321">
        <f>ROUNDDOWN(IF($Z$7="申請者",M13*'様式２-２（１）~３（１）'!$AA$82/100,IF($Z$7="被災中小企業",'様式２-３（２）~４(申請者１０)'!M13*3/4,IF($Z$7="入居事業者（被災中小企業を除く）",'様式２-３（２）~４(申請者１０)'!M13*0,"0"))),0)</f>
        <v>0</v>
      </c>
      <c r="R13" s="321"/>
      <c r="S13" s="321"/>
      <c r="T13" s="322">
        <f t="shared" si="1"/>
        <v>0</v>
      </c>
      <c r="U13" s="322"/>
      <c r="V13" s="322"/>
      <c r="W13" s="305"/>
      <c r="X13" s="305"/>
      <c r="Y13" s="305"/>
      <c r="Z13" s="28"/>
      <c r="AA13" s="28"/>
      <c r="AB13" s="28"/>
      <c r="AC13" s="77"/>
      <c r="AD13" s="23" t="str">
        <f t="shared" si="0"/>
        <v/>
      </c>
    </row>
    <row r="14" spans="1:30" x14ac:dyDescent="0.15">
      <c r="A14" s="297"/>
      <c r="B14" s="297"/>
      <c r="C14" s="297"/>
      <c r="D14" s="297"/>
      <c r="E14" s="305"/>
      <c r="F14" s="305"/>
      <c r="G14" s="305"/>
      <c r="H14" s="305"/>
      <c r="I14" s="319"/>
      <c r="J14" s="320"/>
      <c r="K14" s="320"/>
      <c r="L14" s="36" t="s">
        <v>0</v>
      </c>
      <c r="M14" s="319"/>
      <c r="N14" s="320"/>
      <c r="O14" s="320"/>
      <c r="P14" s="36" t="s">
        <v>0</v>
      </c>
      <c r="Q14" s="321">
        <f>ROUNDDOWN(IF($Z$7="申請者",M14*'様式２-２（１）~３（１）'!$AA$82/100,IF($Z$7="被災中小企業",'様式２-３（２）~４(申請者１０)'!M14*3/4,IF($Z$7="入居事業者（被災中小企業を除く）",'様式２-３（２）~４(申請者１０)'!M14*0,"0"))),0)</f>
        <v>0</v>
      </c>
      <c r="R14" s="321"/>
      <c r="S14" s="321"/>
      <c r="T14" s="322">
        <f t="shared" si="1"/>
        <v>0</v>
      </c>
      <c r="U14" s="322"/>
      <c r="V14" s="322"/>
      <c r="W14" s="305"/>
      <c r="X14" s="305"/>
      <c r="Y14" s="305"/>
      <c r="Z14" s="28"/>
      <c r="AA14" s="28"/>
      <c r="AB14" s="28"/>
      <c r="AC14" s="77"/>
      <c r="AD14" s="23" t="str">
        <f t="shared" si="0"/>
        <v/>
      </c>
    </row>
    <row r="15" spans="1:30" x14ac:dyDescent="0.15">
      <c r="A15" s="297"/>
      <c r="B15" s="297"/>
      <c r="C15" s="297"/>
      <c r="D15" s="297"/>
      <c r="E15" s="305"/>
      <c r="F15" s="305"/>
      <c r="G15" s="305"/>
      <c r="H15" s="305"/>
      <c r="I15" s="319"/>
      <c r="J15" s="320"/>
      <c r="K15" s="320"/>
      <c r="L15" s="36" t="s">
        <v>0</v>
      </c>
      <c r="M15" s="319"/>
      <c r="N15" s="320"/>
      <c r="O15" s="320"/>
      <c r="P15" s="36" t="s">
        <v>0</v>
      </c>
      <c r="Q15" s="321">
        <f>ROUNDDOWN(IF($Z$7="申請者",M15*'様式２-２（１）~３（１）'!$AA$82/100,IF($Z$7="被災中小企業",'様式２-３（２）~４(申請者１０)'!M15*3/4,IF($Z$7="入居事業者（被災中小企業を除く）",'様式２-３（２）~４(申請者１０)'!M15*0,"0"))),0)</f>
        <v>0</v>
      </c>
      <c r="R15" s="321"/>
      <c r="S15" s="321"/>
      <c r="T15" s="322">
        <f t="shared" si="1"/>
        <v>0</v>
      </c>
      <c r="U15" s="322"/>
      <c r="V15" s="322"/>
      <c r="W15" s="305"/>
      <c r="X15" s="305"/>
      <c r="Y15" s="305"/>
      <c r="Z15" s="28"/>
      <c r="AA15" s="28"/>
      <c r="AB15" s="28"/>
      <c r="AC15" s="77"/>
      <c r="AD15" s="23" t="str">
        <f t="shared" si="0"/>
        <v/>
      </c>
    </row>
    <row r="16" spans="1:30" x14ac:dyDescent="0.15">
      <c r="A16" s="297"/>
      <c r="B16" s="297"/>
      <c r="C16" s="297"/>
      <c r="D16" s="297"/>
      <c r="E16" s="305"/>
      <c r="F16" s="305"/>
      <c r="G16" s="305"/>
      <c r="H16" s="305"/>
      <c r="I16" s="319"/>
      <c r="J16" s="320"/>
      <c r="K16" s="320"/>
      <c r="L16" s="36" t="s">
        <v>0</v>
      </c>
      <c r="M16" s="319"/>
      <c r="N16" s="320"/>
      <c r="O16" s="320"/>
      <c r="P16" s="36" t="s">
        <v>0</v>
      </c>
      <c r="Q16" s="321">
        <f>ROUNDDOWN(IF($Z$7="申請者",M16*'様式２-２（１）~３（１）'!$AA$82/100,IF($Z$7="被災中小企業",'様式２-３（２）~４(申請者１０)'!M16*3/4,IF($Z$7="入居事業者（被災中小企業を除く）",'様式２-３（２）~４(申請者１０)'!M16*0,"0"))),0)</f>
        <v>0</v>
      </c>
      <c r="R16" s="321"/>
      <c r="S16" s="321"/>
      <c r="T16" s="322">
        <f t="shared" si="1"/>
        <v>0</v>
      </c>
      <c r="U16" s="322"/>
      <c r="V16" s="322"/>
      <c r="W16" s="305"/>
      <c r="X16" s="305"/>
      <c r="Y16" s="305"/>
      <c r="Z16" s="28"/>
      <c r="AA16" s="28"/>
      <c r="AB16" s="28"/>
      <c r="AC16" s="77"/>
      <c r="AD16" s="23" t="str">
        <f t="shared" si="0"/>
        <v/>
      </c>
    </row>
    <row r="17" spans="1:30" x14ac:dyDescent="0.15">
      <c r="A17" s="297"/>
      <c r="B17" s="297"/>
      <c r="C17" s="297"/>
      <c r="D17" s="297"/>
      <c r="E17" s="305"/>
      <c r="F17" s="305"/>
      <c r="G17" s="305"/>
      <c r="H17" s="305"/>
      <c r="I17" s="319"/>
      <c r="J17" s="320"/>
      <c r="K17" s="320"/>
      <c r="L17" s="36" t="s">
        <v>0</v>
      </c>
      <c r="M17" s="319"/>
      <c r="N17" s="320"/>
      <c r="O17" s="320"/>
      <c r="P17" s="36" t="s">
        <v>0</v>
      </c>
      <c r="Q17" s="321">
        <f>ROUNDDOWN(IF($Z$7="申請者",M17*'様式２-２（１）~３（１）'!$AA$82/100,IF($Z$7="被災中小企業",'様式２-３（２）~４(申請者１０)'!M17*3/4,IF($Z$7="入居事業者（被災中小企業を除く）",'様式２-３（２）~４(申請者１０)'!M17*0,"0"))),0)</f>
        <v>0</v>
      </c>
      <c r="R17" s="321"/>
      <c r="S17" s="321"/>
      <c r="T17" s="322">
        <f t="shared" si="1"/>
        <v>0</v>
      </c>
      <c r="U17" s="322"/>
      <c r="V17" s="322"/>
      <c r="W17" s="305"/>
      <c r="X17" s="305"/>
      <c r="Y17" s="305"/>
      <c r="Z17" s="28"/>
      <c r="AA17" s="28"/>
      <c r="AB17" s="28"/>
      <c r="AC17" s="77"/>
      <c r="AD17" s="23" t="str">
        <f t="shared" si="0"/>
        <v/>
      </c>
    </row>
    <row r="18" spans="1:30" x14ac:dyDescent="0.15">
      <c r="A18" s="297"/>
      <c r="B18" s="297"/>
      <c r="C18" s="297"/>
      <c r="D18" s="297"/>
      <c r="E18" s="305"/>
      <c r="F18" s="305"/>
      <c r="G18" s="305"/>
      <c r="H18" s="305"/>
      <c r="I18" s="319"/>
      <c r="J18" s="320"/>
      <c r="K18" s="320"/>
      <c r="L18" s="36" t="s">
        <v>0</v>
      </c>
      <c r="M18" s="319"/>
      <c r="N18" s="320"/>
      <c r="O18" s="320"/>
      <c r="P18" s="36" t="s">
        <v>0</v>
      </c>
      <c r="Q18" s="321">
        <f>ROUNDDOWN(IF($Z$7="申請者",M18*'様式２-２（１）~３（１）'!$AA$82/100,IF($Z$7="被災中小企業",'様式２-３（２）~４(申請者１０)'!M18*3/4,IF($Z$7="入居事業者（被災中小企業を除く）",'様式２-３（２）~４(申請者１０)'!M18*0,"0"))),0)</f>
        <v>0</v>
      </c>
      <c r="R18" s="321"/>
      <c r="S18" s="321"/>
      <c r="T18" s="322">
        <f t="shared" si="1"/>
        <v>0</v>
      </c>
      <c r="U18" s="322"/>
      <c r="V18" s="322"/>
      <c r="W18" s="305"/>
      <c r="X18" s="305"/>
      <c r="Y18" s="305"/>
      <c r="Z18" s="28"/>
      <c r="AA18" s="28"/>
      <c r="AB18" s="28"/>
      <c r="AC18" s="77"/>
      <c r="AD18" s="23" t="str">
        <f t="shared" si="0"/>
        <v/>
      </c>
    </row>
    <row r="19" spans="1:30" x14ac:dyDescent="0.15">
      <c r="A19" s="297"/>
      <c r="B19" s="297"/>
      <c r="C19" s="297"/>
      <c r="D19" s="297"/>
      <c r="E19" s="305"/>
      <c r="F19" s="305"/>
      <c r="G19" s="305"/>
      <c r="H19" s="305"/>
      <c r="I19" s="319"/>
      <c r="J19" s="320"/>
      <c r="K19" s="320"/>
      <c r="L19" s="36" t="s">
        <v>0</v>
      </c>
      <c r="M19" s="319"/>
      <c r="N19" s="320"/>
      <c r="O19" s="320"/>
      <c r="P19" s="36" t="s">
        <v>0</v>
      </c>
      <c r="Q19" s="321">
        <f>ROUNDDOWN(IF($Z$7="申請者",M19*'様式２-２（１）~３（１）'!$AA$82/100,IF($Z$7="被災中小企業",'様式２-３（２）~４(申請者１０)'!M19*3/4,IF($Z$7="入居事業者（被災中小企業を除く）",'様式２-３（２）~４(申請者１０)'!M19*0,"0"))),0)</f>
        <v>0</v>
      </c>
      <c r="R19" s="321"/>
      <c r="S19" s="321"/>
      <c r="T19" s="322">
        <f t="shared" si="1"/>
        <v>0</v>
      </c>
      <c r="U19" s="322"/>
      <c r="V19" s="322"/>
      <c r="W19" s="305"/>
      <c r="X19" s="305"/>
      <c r="Y19" s="305"/>
      <c r="Z19" s="28"/>
      <c r="AA19" s="28"/>
      <c r="AB19" s="28"/>
      <c r="AC19" s="77"/>
      <c r="AD19" s="23" t="str">
        <f t="shared" si="0"/>
        <v/>
      </c>
    </row>
    <row r="20" spans="1:30" x14ac:dyDescent="0.15">
      <c r="A20" s="297"/>
      <c r="B20" s="297"/>
      <c r="C20" s="297"/>
      <c r="D20" s="297"/>
      <c r="E20" s="305"/>
      <c r="F20" s="305"/>
      <c r="G20" s="305"/>
      <c r="H20" s="305"/>
      <c r="I20" s="319"/>
      <c r="J20" s="320"/>
      <c r="K20" s="320"/>
      <c r="L20" s="36" t="s">
        <v>0</v>
      </c>
      <c r="M20" s="319"/>
      <c r="N20" s="320"/>
      <c r="O20" s="320"/>
      <c r="P20" s="36" t="s">
        <v>0</v>
      </c>
      <c r="Q20" s="321">
        <f>ROUNDDOWN(IF($Z$7="申請者",M20*'様式２-２（１）~３（１）'!$AA$82/100,IF($Z$7="被災中小企業",'様式２-３（２）~４(申請者１０)'!M20*3/4,IF($Z$7="入居事業者（被災中小企業を除く）",'様式２-３（２）~４(申請者１０)'!M20*0,"0"))),0)</f>
        <v>0</v>
      </c>
      <c r="R20" s="321"/>
      <c r="S20" s="321"/>
      <c r="T20" s="322">
        <f t="shared" si="1"/>
        <v>0</v>
      </c>
      <c r="U20" s="322"/>
      <c r="V20" s="322"/>
      <c r="W20" s="305"/>
      <c r="X20" s="305"/>
      <c r="Y20" s="305"/>
      <c r="Z20" s="28"/>
      <c r="AA20" s="28"/>
      <c r="AB20" s="28"/>
      <c r="AC20" s="77"/>
      <c r="AD20" s="23" t="str">
        <f t="shared" si="0"/>
        <v/>
      </c>
    </row>
    <row r="21" spans="1:30" ht="14.25" thickBot="1" x14ac:dyDescent="0.2">
      <c r="A21" s="313"/>
      <c r="B21" s="313"/>
      <c r="C21" s="313"/>
      <c r="D21" s="313"/>
      <c r="E21" s="313"/>
      <c r="F21" s="313"/>
      <c r="G21" s="313"/>
      <c r="H21" s="313"/>
      <c r="I21" s="325"/>
      <c r="J21" s="326"/>
      <c r="K21" s="326"/>
      <c r="L21" s="38" t="s">
        <v>0</v>
      </c>
      <c r="M21" s="325"/>
      <c r="N21" s="326"/>
      <c r="O21" s="326"/>
      <c r="P21" s="38" t="s">
        <v>0</v>
      </c>
      <c r="Q21" s="327">
        <f>ROUNDDOWN(IF($Z$7="申請者",M21*'様式２-２（１）~３（１）'!$AA$82/100,IF($Z$7="被災中小企業",'様式２-３（２）~４(申請者１０)'!M21*3/4,IF($Z$7="入居事業者（被災中小企業を除く）",'様式２-３（２）~４(申請者１０)'!M21*0,"0"))),0)</f>
        <v>0</v>
      </c>
      <c r="R21" s="327"/>
      <c r="S21" s="327"/>
      <c r="T21" s="328">
        <f t="shared" si="1"/>
        <v>0</v>
      </c>
      <c r="U21" s="328"/>
      <c r="V21" s="328"/>
      <c r="W21" s="313"/>
      <c r="X21" s="313"/>
      <c r="Y21" s="313"/>
      <c r="Z21" s="28"/>
      <c r="AA21" s="28"/>
      <c r="AB21" s="28"/>
      <c r="AC21" s="77"/>
      <c r="AD21" s="23" t="str">
        <f>IF(I21&gt;=M21,"","←補助対象経費が補助事業に要する経費を超えています")</f>
        <v/>
      </c>
    </row>
    <row r="22" spans="1:30" ht="14.25" thickTop="1" x14ac:dyDescent="0.15">
      <c r="A22" s="124" t="s">
        <v>6</v>
      </c>
      <c r="B22" s="125"/>
      <c r="C22" s="125"/>
      <c r="D22" s="125"/>
      <c r="E22" s="125"/>
      <c r="F22" s="125"/>
      <c r="G22" s="125"/>
      <c r="H22" s="126"/>
      <c r="I22" s="323">
        <f>SUM(I7:K21)</f>
        <v>0</v>
      </c>
      <c r="J22" s="324"/>
      <c r="K22" s="324"/>
      <c r="L22" s="39" t="s">
        <v>0</v>
      </c>
      <c r="M22" s="323">
        <f>SUM(M7:O21)</f>
        <v>0</v>
      </c>
      <c r="N22" s="324"/>
      <c r="O22" s="324"/>
      <c r="P22" s="39" t="s">
        <v>0</v>
      </c>
      <c r="Q22" s="322">
        <f>SUM(Q7:S21)</f>
        <v>0</v>
      </c>
      <c r="R22" s="322"/>
      <c r="S22" s="322"/>
      <c r="T22" s="322">
        <f>SUM(T7:V21)</f>
        <v>0</v>
      </c>
      <c r="U22" s="322"/>
      <c r="V22" s="322"/>
      <c r="W22" s="297"/>
      <c r="X22" s="297"/>
      <c r="Y22" s="297"/>
      <c r="Z22" s="28"/>
      <c r="AA22" s="28"/>
      <c r="AB22" s="28"/>
      <c r="AC22" s="28"/>
    </row>
    <row r="23" spans="1:30" x14ac:dyDescent="0.15">
      <c r="A23" s="28" t="s">
        <v>153</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x14ac:dyDescent="0.15">
      <c r="A26" s="28" t="s">
        <v>148</v>
      </c>
    </row>
    <row r="27" spans="1:30" x14ac:dyDescent="0.15">
      <c r="A27" s="28" t="s">
        <v>149</v>
      </c>
    </row>
    <row r="28" spans="1:30" x14ac:dyDescent="0.15">
      <c r="J28" s="78" t="s">
        <v>101</v>
      </c>
      <c r="K28" s="49"/>
      <c r="L28" s="49"/>
      <c r="M28" s="268" t="str">
        <f>IF(M3="","",M3)</f>
        <v/>
      </c>
      <c r="N28" s="268"/>
      <c r="O28" s="268"/>
      <c r="P28" s="268"/>
      <c r="Q28" s="268"/>
      <c r="R28" s="268"/>
      <c r="S28" s="268"/>
      <c r="T28" s="268"/>
      <c r="U28" s="268"/>
      <c r="V28" s="268"/>
      <c r="W28" s="268"/>
      <c r="X28" s="268"/>
      <c r="Y28" s="268"/>
    </row>
    <row r="30" spans="1:30" x14ac:dyDescent="0.15">
      <c r="A30" s="89" t="s">
        <v>29</v>
      </c>
      <c r="B30" s="89"/>
      <c r="C30" s="89"/>
      <c r="D30" s="89"/>
      <c r="E30" s="116" t="s">
        <v>30</v>
      </c>
      <c r="F30" s="89"/>
      <c r="G30" s="89"/>
      <c r="H30" s="89"/>
      <c r="I30" s="116" t="s">
        <v>45</v>
      </c>
      <c r="J30" s="89"/>
      <c r="K30" s="89"/>
      <c r="L30" s="89"/>
      <c r="M30" s="89" t="s">
        <v>1</v>
      </c>
      <c r="N30" s="89"/>
      <c r="O30" s="89"/>
      <c r="P30" s="89"/>
      <c r="Q30" s="89" t="s">
        <v>10</v>
      </c>
      <c r="R30" s="89"/>
      <c r="S30" s="89"/>
      <c r="T30" s="89"/>
      <c r="U30" s="89"/>
      <c r="V30" s="89"/>
      <c r="W30" s="89" t="s">
        <v>13</v>
      </c>
      <c r="X30" s="89"/>
      <c r="Y30" s="89"/>
      <c r="Z30" s="269" t="s">
        <v>92</v>
      </c>
      <c r="AA30" s="270"/>
      <c r="AB30" s="270"/>
      <c r="AC30" s="271"/>
    </row>
    <row r="31" spans="1:30" ht="14.25" thickBot="1" x14ac:dyDescent="0.2">
      <c r="A31" s="92"/>
      <c r="B31" s="92"/>
      <c r="C31" s="92"/>
      <c r="D31" s="92"/>
      <c r="E31" s="92"/>
      <c r="F31" s="92"/>
      <c r="G31" s="92"/>
      <c r="H31" s="92"/>
      <c r="I31" s="92"/>
      <c r="J31" s="92"/>
      <c r="K31" s="92"/>
      <c r="L31" s="92"/>
      <c r="M31" s="92"/>
      <c r="N31" s="92"/>
      <c r="O31" s="92"/>
      <c r="P31" s="92"/>
      <c r="Q31" s="92" t="s">
        <v>11</v>
      </c>
      <c r="R31" s="92"/>
      <c r="S31" s="92"/>
      <c r="T31" s="92" t="s">
        <v>12</v>
      </c>
      <c r="U31" s="92"/>
      <c r="V31" s="92"/>
      <c r="W31" s="92"/>
      <c r="X31" s="92"/>
      <c r="Y31" s="92"/>
      <c r="Z31" s="269"/>
      <c r="AA31" s="270"/>
      <c r="AB31" s="270"/>
      <c r="AC31" s="271"/>
    </row>
    <row r="32" spans="1:30" ht="14.25" thickTop="1" x14ac:dyDescent="0.15">
      <c r="A32" s="285"/>
      <c r="B32" s="285"/>
      <c r="C32" s="285"/>
      <c r="D32" s="285"/>
      <c r="E32" s="285"/>
      <c r="F32" s="285"/>
      <c r="G32" s="285"/>
      <c r="H32" s="285"/>
      <c r="I32" s="117"/>
      <c r="J32" s="118"/>
      <c r="K32" s="118"/>
      <c r="L32" s="36" t="s">
        <v>0</v>
      </c>
      <c r="M32" s="117"/>
      <c r="N32" s="118"/>
      <c r="O32" s="118"/>
      <c r="P32" s="36" t="s">
        <v>0</v>
      </c>
      <c r="Q32" s="286">
        <f>ROUNDDOWN(IF($Z$32="申請者",M32*'様式２-２（１）~３（１）'!$AA$82/100,IF($Z$32="被災中小企業",'様式２-３（２）~４(申請者１０)'!M32*3/4,IF($Z$32="入居事業者（被災中小企業を除く）",'様式２-３（２）~４(申請者１０)'!M32*0,"0"))),0)</f>
        <v>0</v>
      </c>
      <c r="R32" s="286"/>
      <c r="S32" s="286"/>
      <c r="T32" s="231">
        <f>I32-Q32</f>
        <v>0</v>
      </c>
      <c r="U32" s="231"/>
      <c r="V32" s="231"/>
      <c r="W32" s="285"/>
      <c r="X32" s="285"/>
      <c r="Y32" s="285"/>
      <c r="Z32" s="272" t="str">
        <f>IF(Z7="","",Z7)</f>
        <v/>
      </c>
      <c r="AA32" s="273"/>
      <c r="AB32" s="273"/>
      <c r="AC32" s="274"/>
      <c r="AD32" s="23" t="str">
        <f>IF(I32&gt;=M32,"","←補助対象経費が補助事業に要する経費を超えています")</f>
        <v/>
      </c>
    </row>
    <row r="33" spans="1:30" x14ac:dyDescent="0.15">
      <c r="A33" s="285"/>
      <c r="B33" s="285"/>
      <c r="C33" s="285"/>
      <c r="D33" s="285"/>
      <c r="E33" s="112"/>
      <c r="F33" s="112"/>
      <c r="G33" s="112"/>
      <c r="H33" s="112"/>
      <c r="I33" s="117"/>
      <c r="J33" s="118"/>
      <c r="K33" s="118"/>
      <c r="L33" s="36" t="s">
        <v>0</v>
      </c>
      <c r="M33" s="117"/>
      <c r="N33" s="118"/>
      <c r="O33" s="118"/>
      <c r="P33" s="36" t="s">
        <v>0</v>
      </c>
      <c r="Q33" s="231">
        <f>ROUNDDOWN(IF($Z$32="申請者",M33*'様式２-２（１）~３（１）'!$AA$82/100,IF($Z$32="被災中小企業",'様式２-３（２）~４(申請者１０)'!M33*3/4,IF($Z$32="入居事業者（被災中小企業を除く）",'様式２-３（２）~４(申請者１０)'!M33*0,"0"))),0)</f>
        <v>0</v>
      </c>
      <c r="R33" s="231"/>
      <c r="S33" s="231"/>
      <c r="T33" s="231">
        <f t="shared" ref="T33:T46" si="2">I33-Q33</f>
        <v>0</v>
      </c>
      <c r="U33" s="231"/>
      <c r="V33" s="231"/>
      <c r="W33" s="112"/>
      <c r="X33" s="112"/>
      <c r="Y33" s="112"/>
      <c r="Z33" s="52"/>
      <c r="AA33" s="53"/>
      <c r="AB33" s="53"/>
      <c r="AC33" s="53"/>
      <c r="AD33" s="23" t="str">
        <f t="shared" ref="AD33" si="3">IF(I33&gt;=M33,"","←補助対象経費が補助事業に要する経費を超えています")</f>
        <v/>
      </c>
    </row>
    <row r="34" spans="1:30" x14ac:dyDescent="0.15">
      <c r="A34" s="285"/>
      <c r="B34" s="285"/>
      <c r="C34" s="285"/>
      <c r="D34" s="285"/>
      <c r="E34" s="112"/>
      <c r="F34" s="112"/>
      <c r="G34" s="112"/>
      <c r="H34" s="112"/>
      <c r="I34" s="117"/>
      <c r="J34" s="118"/>
      <c r="K34" s="118"/>
      <c r="L34" s="36" t="s">
        <v>0</v>
      </c>
      <c r="M34" s="117"/>
      <c r="N34" s="118"/>
      <c r="O34" s="118"/>
      <c r="P34" s="36" t="s">
        <v>0</v>
      </c>
      <c r="Q34" s="231">
        <f>ROUNDDOWN(IF($Z$32="申請者",M34*'様式２-２（１）~３（１）'!$AA$82/100,IF($Z$32="被災中小企業",'様式２-３（２）~４(申請者１０)'!M34*3/4,IF($Z$32="入居事業者（被災中小企業を除く）",'様式２-３（２）~４(申請者１０)'!M34*0,"0"))),0)</f>
        <v>0</v>
      </c>
      <c r="R34" s="231"/>
      <c r="S34" s="231"/>
      <c r="T34" s="231">
        <f t="shared" si="2"/>
        <v>0</v>
      </c>
      <c r="U34" s="231"/>
      <c r="V34" s="231"/>
      <c r="W34" s="112"/>
      <c r="X34" s="112"/>
      <c r="Y34" s="112"/>
      <c r="AC34" s="23" t="str">
        <f t="shared" ref="AC34" si="4">IF(I34&gt;=M34,"","←補助対象経費が補助事業に要する経費を超えています")</f>
        <v/>
      </c>
      <c r="AD34" s="23" t="str">
        <f>IF(I34&gt;=M34,"","←補助対象経費が補助事業に要する経費を超えています")</f>
        <v/>
      </c>
    </row>
    <row r="35" spans="1:30" x14ac:dyDescent="0.15">
      <c r="A35" s="285"/>
      <c r="B35" s="285"/>
      <c r="C35" s="285"/>
      <c r="D35" s="285"/>
      <c r="E35" s="112"/>
      <c r="F35" s="112"/>
      <c r="G35" s="112"/>
      <c r="H35" s="112"/>
      <c r="I35" s="117"/>
      <c r="J35" s="118"/>
      <c r="K35" s="118"/>
      <c r="L35" s="36" t="s">
        <v>0</v>
      </c>
      <c r="M35" s="117"/>
      <c r="N35" s="118"/>
      <c r="O35" s="118"/>
      <c r="P35" s="36" t="s">
        <v>0</v>
      </c>
      <c r="Q35" s="231">
        <f>ROUNDDOWN(IF($Z$32="申請者",M35*'様式２-２（１）~３（１）'!$AA$82/100,IF($Z$32="被災中小企業",'様式２-３（２）~４(申請者１０)'!M35*3/4,IF($Z$32="入居事業者（被災中小企業を除く）",'様式２-３（２）~４(申請者１０)'!M35*0,"0"))),0)</f>
        <v>0</v>
      </c>
      <c r="R35" s="231"/>
      <c r="S35" s="231"/>
      <c r="T35" s="231">
        <f t="shared" si="2"/>
        <v>0</v>
      </c>
      <c r="U35" s="231"/>
      <c r="V35" s="231"/>
      <c r="W35" s="112"/>
      <c r="X35" s="112"/>
      <c r="Y35" s="112"/>
      <c r="AC35" s="23"/>
      <c r="AD35" s="23" t="str">
        <f t="shared" ref="AD35:AD46" si="5">IF(I35&gt;=M35,"","←補助対象経費が補助事業に要する経費を超えています")</f>
        <v/>
      </c>
    </row>
    <row r="36" spans="1:30" x14ac:dyDescent="0.15">
      <c r="A36" s="285"/>
      <c r="B36" s="285"/>
      <c r="C36" s="285"/>
      <c r="D36" s="285"/>
      <c r="E36" s="112"/>
      <c r="F36" s="112"/>
      <c r="G36" s="112"/>
      <c r="H36" s="112"/>
      <c r="I36" s="117"/>
      <c r="J36" s="118"/>
      <c r="K36" s="118"/>
      <c r="L36" s="36" t="s">
        <v>0</v>
      </c>
      <c r="M36" s="117"/>
      <c r="N36" s="118"/>
      <c r="O36" s="118"/>
      <c r="P36" s="36" t="s">
        <v>0</v>
      </c>
      <c r="Q36" s="231">
        <f>ROUNDDOWN(IF($Z$32="申請者",M36*'様式２-２（１）~３（１）'!$AA$82/100,IF($Z$32="被災中小企業",'様式２-３（２）~４(申請者１０)'!M36*3/4,IF($Z$32="入居事業者（被災中小企業を除く）",'様式２-３（２）~４(申請者１０)'!M36*0,"0"))),0)</f>
        <v>0</v>
      </c>
      <c r="R36" s="231"/>
      <c r="S36" s="231"/>
      <c r="T36" s="231">
        <f t="shared" si="2"/>
        <v>0</v>
      </c>
      <c r="U36" s="231"/>
      <c r="V36" s="231"/>
      <c r="W36" s="112"/>
      <c r="X36" s="112"/>
      <c r="Y36" s="112"/>
      <c r="AC36" s="23"/>
      <c r="AD36" s="23" t="str">
        <f t="shared" si="5"/>
        <v/>
      </c>
    </row>
    <row r="37" spans="1:30" x14ac:dyDescent="0.15">
      <c r="A37" s="285"/>
      <c r="B37" s="285"/>
      <c r="C37" s="285"/>
      <c r="D37" s="285"/>
      <c r="E37" s="112"/>
      <c r="F37" s="112"/>
      <c r="G37" s="112"/>
      <c r="H37" s="112"/>
      <c r="I37" s="117"/>
      <c r="J37" s="118"/>
      <c r="K37" s="118"/>
      <c r="L37" s="36" t="s">
        <v>0</v>
      </c>
      <c r="M37" s="117"/>
      <c r="N37" s="118"/>
      <c r="O37" s="118"/>
      <c r="P37" s="36" t="s">
        <v>0</v>
      </c>
      <c r="Q37" s="231">
        <f>ROUNDDOWN(IF($Z$32="申請者",M37*'様式２-２（１）~３（１）'!$AA$82/100,IF($Z$32="被災中小企業",'様式２-３（２）~４(申請者１０)'!M37*3/4,IF($Z$32="入居事業者（被災中小企業を除く）",'様式２-３（２）~４(申請者１０)'!M37*0,"0"))),0)</f>
        <v>0</v>
      </c>
      <c r="R37" s="231"/>
      <c r="S37" s="231"/>
      <c r="T37" s="231">
        <f t="shared" si="2"/>
        <v>0</v>
      </c>
      <c r="U37" s="231"/>
      <c r="V37" s="231"/>
      <c r="W37" s="112"/>
      <c r="X37" s="112"/>
      <c r="Y37" s="112"/>
      <c r="AC37" s="23"/>
      <c r="AD37" s="23" t="str">
        <f>IF(I37&gt;=M37,"","←補助対象経費が補助事業に要する経費を超えています")</f>
        <v/>
      </c>
    </row>
    <row r="38" spans="1:30" x14ac:dyDescent="0.15">
      <c r="A38" s="285"/>
      <c r="B38" s="285"/>
      <c r="C38" s="285"/>
      <c r="D38" s="285"/>
      <c r="E38" s="112"/>
      <c r="F38" s="112"/>
      <c r="G38" s="112"/>
      <c r="H38" s="112"/>
      <c r="I38" s="117"/>
      <c r="J38" s="118"/>
      <c r="K38" s="118"/>
      <c r="L38" s="36" t="s">
        <v>0</v>
      </c>
      <c r="M38" s="117"/>
      <c r="N38" s="118"/>
      <c r="O38" s="118"/>
      <c r="P38" s="36" t="s">
        <v>0</v>
      </c>
      <c r="Q38" s="231">
        <f>ROUNDDOWN(IF($Z$32="申請者",M38*'様式２-２（１）~３（１）'!$AA$82/100,IF($Z$32="被災中小企業",'様式２-３（２）~４(申請者１０)'!M38*3/4,IF($Z$32="入居事業者（被災中小企業を除く）",'様式２-３（２）~４(申請者１０)'!M38*0,"0"))),0)</f>
        <v>0</v>
      </c>
      <c r="R38" s="231"/>
      <c r="S38" s="231"/>
      <c r="T38" s="231">
        <f t="shared" si="2"/>
        <v>0</v>
      </c>
      <c r="U38" s="231"/>
      <c r="V38" s="231"/>
      <c r="W38" s="112"/>
      <c r="X38" s="112"/>
      <c r="Y38" s="112"/>
      <c r="AC38" s="23"/>
      <c r="AD38" s="23" t="str">
        <f t="shared" si="5"/>
        <v/>
      </c>
    </row>
    <row r="39" spans="1:30" x14ac:dyDescent="0.15">
      <c r="A39" s="285"/>
      <c r="B39" s="285"/>
      <c r="C39" s="285"/>
      <c r="D39" s="285"/>
      <c r="E39" s="112"/>
      <c r="F39" s="112"/>
      <c r="G39" s="112"/>
      <c r="H39" s="112"/>
      <c r="I39" s="117"/>
      <c r="J39" s="118"/>
      <c r="K39" s="118"/>
      <c r="L39" s="36" t="s">
        <v>0</v>
      </c>
      <c r="M39" s="117"/>
      <c r="N39" s="118"/>
      <c r="O39" s="118"/>
      <c r="P39" s="36" t="s">
        <v>0</v>
      </c>
      <c r="Q39" s="231">
        <f>ROUNDDOWN(IF($Z$32="申請者",M39*'様式２-２（１）~３（１）'!$AA$82/100,IF($Z$32="被災中小企業",'様式２-３（２）~４(申請者１０)'!M39*3/4,IF($Z$32="入居事業者（被災中小企業を除く）",'様式２-３（２）~４(申請者１０)'!M39*0,"0"))),0)</f>
        <v>0</v>
      </c>
      <c r="R39" s="231"/>
      <c r="S39" s="231"/>
      <c r="T39" s="231">
        <f t="shared" si="2"/>
        <v>0</v>
      </c>
      <c r="U39" s="231"/>
      <c r="V39" s="231"/>
      <c r="W39" s="112"/>
      <c r="X39" s="112"/>
      <c r="Y39" s="112"/>
      <c r="AC39" s="23"/>
      <c r="AD39" s="23" t="str">
        <f t="shared" si="5"/>
        <v/>
      </c>
    </row>
    <row r="40" spans="1:30" x14ac:dyDescent="0.15">
      <c r="A40" s="285"/>
      <c r="B40" s="285"/>
      <c r="C40" s="285"/>
      <c r="D40" s="285"/>
      <c r="E40" s="112"/>
      <c r="F40" s="112"/>
      <c r="G40" s="112"/>
      <c r="H40" s="112"/>
      <c r="I40" s="117"/>
      <c r="J40" s="118"/>
      <c r="K40" s="118"/>
      <c r="L40" s="36" t="s">
        <v>0</v>
      </c>
      <c r="M40" s="117"/>
      <c r="N40" s="118"/>
      <c r="O40" s="118"/>
      <c r="P40" s="36" t="s">
        <v>0</v>
      </c>
      <c r="Q40" s="231">
        <f>ROUNDDOWN(IF($Z$32="申請者",M40*'様式２-２（１）~３（１）'!$AA$82/100,IF($Z$32="被災中小企業",'様式２-３（２）~４(申請者１０)'!M40*3/4,IF($Z$32="入居事業者（被災中小企業を除く）",'様式２-３（２）~４(申請者１０)'!M40*0,"0"))),0)</f>
        <v>0</v>
      </c>
      <c r="R40" s="231"/>
      <c r="S40" s="231"/>
      <c r="T40" s="231">
        <f t="shared" si="2"/>
        <v>0</v>
      </c>
      <c r="U40" s="231"/>
      <c r="V40" s="231"/>
      <c r="W40" s="112"/>
      <c r="X40" s="112"/>
      <c r="Y40" s="112"/>
      <c r="AC40" s="23"/>
      <c r="AD40" s="23" t="str">
        <f t="shared" si="5"/>
        <v/>
      </c>
    </row>
    <row r="41" spans="1:30" x14ac:dyDescent="0.15">
      <c r="A41" s="285"/>
      <c r="B41" s="285"/>
      <c r="C41" s="285"/>
      <c r="D41" s="285"/>
      <c r="E41" s="112"/>
      <c r="F41" s="112"/>
      <c r="G41" s="112"/>
      <c r="H41" s="112"/>
      <c r="I41" s="117"/>
      <c r="J41" s="118"/>
      <c r="K41" s="118"/>
      <c r="L41" s="36" t="s">
        <v>0</v>
      </c>
      <c r="M41" s="117"/>
      <c r="N41" s="118"/>
      <c r="O41" s="118"/>
      <c r="P41" s="36" t="s">
        <v>0</v>
      </c>
      <c r="Q41" s="231">
        <f>ROUNDDOWN(IF($Z$32="申請者",M41*'様式２-２（１）~３（１）'!$AA$82/100,IF($Z$32="被災中小企業",'様式２-３（２）~４(申請者１０)'!M41*3/4,IF($Z$32="入居事業者（被災中小企業を除く）",'様式２-３（２）~４(申請者１０)'!M41*0,"0"))),0)</f>
        <v>0</v>
      </c>
      <c r="R41" s="231"/>
      <c r="S41" s="231"/>
      <c r="T41" s="231">
        <f t="shared" si="2"/>
        <v>0</v>
      </c>
      <c r="U41" s="231"/>
      <c r="V41" s="231"/>
      <c r="W41" s="112"/>
      <c r="X41" s="112"/>
      <c r="Y41" s="112"/>
      <c r="AC41" s="23"/>
      <c r="AD41" s="23" t="str">
        <f t="shared" si="5"/>
        <v/>
      </c>
    </row>
    <row r="42" spans="1:30" x14ac:dyDescent="0.15">
      <c r="A42" s="285"/>
      <c r="B42" s="285"/>
      <c r="C42" s="285"/>
      <c r="D42" s="285"/>
      <c r="E42" s="112"/>
      <c r="F42" s="112"/>
      <c r="G42" s="112"/>
      <c r="H42" s="112"/>
      <c r="I42" s="117"/>
      <c r="J42" s="118"/>
      <c r="K42" s="118"/>
      <c r="L42" s="36" t="s">
        <v>0</v>
      </c>
      <c r="M42" s="117"/>
      <c r="N42" s="118"/>
      <c r="O42" s="118"/>
      <c r="P42" s="36" t="s">
        <v>0</v>
      </c>
      <c r="Q42" s="231">
        <f>ROUNDDOWN(IF($Z$32="申請者",M42*'様式２-２（１）~３（１）'!$AA$82/100,IF($Z$32="被災中小企業",'様式２-３（２）~４(申請者１０)'!M42*3/4,IF($Z$32="入居事業者（被災中小企業を除く）",'様式２-３（２）~４(申請者１０)'!M42*0,"0"))),0)</f>
        <v>0</v>
      </c>
      <c r="R42" s="231"/>
      <c r="S42" s="231"/>
      <c r="T42" s="231">
        <f t="shared" si="2"/>
        <v>0</v>
      </c>
      <c r="U42" s="231"/>
      <c r="V42" s="231"/>
      <c r="W42" s="112"/>
      <c r="X42" s="112"/>
      <c r="Y42" s="112"/>
      <c r="AC42" s="23"/>
      <c r="AD42" s="23" t="str">
        <f t="shared" si="5"/>
        <v/>
      </c>
    </row>
    <row r="43" spans="1:30" x14ac:dyDescent="0.15">
      <c r="A43" s="285"/>
      <c r="B43" s="285"/>
      <c r="C43" s="285"/>
      <c r="D43" s="285"/>
      <c r="E43" s="112"/>
      <c r="F43" s="112"/>
      <c r="G43" s="112"/>
      <c r="H43" s="112"/>
      <c r="I43" s="117"/>
      <c r="J43" s="118"/>
      <c r="K43" s="118"/>
      <c r="L43" s="36" t="s">
        <v>0</v>
      </c>
      <c r="M43" s="117"/>
      <c r="N43" s="118"/>
      <c r="O43" s="118"/>
      <c r="P43" s="36" t="s">
        <v>0</v>
      </c>
      <c r="Q43" s="231">
        <f>ROUNDDOWN(IF($Z$32="申請者",M43*'様式２-２（１）~３（１）'!$AA$82/100,IF($Z$32="被災中小企業",'様式２-３（２）~４(申請者１０)'!M43*3/4,IF($Z$32="入居事業者（被災中小企業を除く）",'様式２-３（２）~４(申請者１０)'!M43*0,"0"))),0)</f>
        <v>0</v>
      </c>
      <c r="R43" s="231"/>
      <c r="S43" s="231"/>
      <c r="T43" s="231">
        <f t="shared" si="2"/>
        <v>0</v>
      </c>
      <c r="U43" s="231"/>
      <c r="V43" s="231"/>
      <c r="W43" s="112"/>
      <c r="X43" s="112"/>
      <c r="Y43" s="112"/>
      <c r="AC43" s="23"/>
      <c r="AD43" s="23" t="str">
        <f t="shared" si="5"/>
        <v/>
      </c>
    </row>
    <row r="44" spans="1:30" x14ac:dyDescent="0.15">
      <c r="A44" s="285"/>
      <c r="B44" s="285"/>
      <c r="C44" s="285"/>
      <c r="D44" s="285"/>
      <c r="E44" s="112"/>
      <c r="F44" s="112"/>
      <c r="G44" s="112"/>
      <c r="H44" s="112"/>
      <c r="I44" s="117"/>
      <c r="J44" s="118"/>
      <c r="K44" s="118"/>
      <c r="L44" s="36" t="s">
        <v>0</v>
      </c>
      <c r="M44" s="117"/>
      <c r="N44" s="118"/>
      <c r="O44" s="118"/>
      <c r="P44" s="36" t="s">
        <v>0</v>
      </c>
      <c r="Q44" s="231">
        <f>ROUNDDOWN(IF($Z$32="申請者",M44*'様式２-２（１）~３（１）'!$AA$82/100,IF($Z$32="被災中小企業",'様式２-３（２）~４(申請者１０)'!M44*3/4,IF($Z$32="入居事業者（被災中小企業を除く）",'様式２-３（２）~４(申請者１０)'!M44*0,"0"))),0)</f>
        <v>0</v>
      </c>
      <c r="R44" s="231"/>
      <c r="S44" s="231"/>
      <c r="T44" s="231">
        <f t="shared" si="2"/>
        <v>0</v>
      </c>
      <c r="U44" s="231"/>
      <c r="V44" s="231"/>
      <c r="W44" s="112"/>
      <c r="X44" s="112"/>
      <c r="Y44" s="112"/>
      <c r="AC44" s="23"/>
      <c r="AD44" s="23" t="str">
        <f t="shared" si="5"/>
        <v/>
      </c>
    </row>
    <row r="45" spans="1:30" x14ac:dyDescent="0.15">
      <c r="A45" s="285"/>
      <c r="B45" s="285"/>
      <c r="C45" s="285"/>
      <c r="D45" s="285"/>
      <c r="E45" s="112"/>
      <c r="F45" s="112"/>
      <c r="G45" s="112"/>
      <c r="H45" s="112"/>
      <c r="I45" s="117"/>
      <c r="J45" s="118"/>
      <c r="K45" s="118"/>
      <c r="L45" s="36" t="s">
        <v>0</v>
      </c>
      <c r="M45" s="117"/>
      <c r="N45" s="118"/>
      <c r="O45" s="118"/>
      <c r="P45" s="36" t="s">
        <v>0</v>
      </c>
      <c r="Q45" s="231">
        <f>ROUNDDOWN(IF($Z$32="申請者",M45*'様式２-２（１）~３（１）'!$AA$82/100,IF($Z$32="被災中小企業",'様式２-３（２）~４(申請者１０)'!M45*3/4,IF($Z$32="入居事業者（被災中小企業を除く）",'様式２-３（２）~４(申請者１０)'!M45*0,"0"))),0)</f>
        <v>0</v>
      </c>
      <c r="R45" s="231"/>
      <c r="S45" s="231"/>
      <c r="T45" s="231">
        <f t="shared" si="2"/>
        <v>0</v>
      </c>
      <c r="U45" s="231"/>
      <c r="V45" s="231"/>
      <c r="W45" s="112"/>
      <c r="X45" s="112"/>
      <c r="Y45" s="112"/>
      <c r="AC45" s="23"/>
      <c r="AD45" s="23" t="str">
        <f t="shared" si="5"/>
        <v/>
      </c>
    </row>
    <row r="46" spans="1:30" ht="14.25" thickBot="1" x14ac:dyDescent="0.2">
      <c r="A46" s="147"/>
      <c r="B46" s="147"/>
      <c r="C46" s="147"/>
      <c r="D46" s="147"/>
      <c r="E46" s="147"/>
      <c r="F46" s="147"/>
      <c r="G46" s="147"/>
      <c r="H46" s="147"/>
      <c r="I46" s="145"/>
      <c r="J46" s="146"/>
      <c r="K46" s="146"/>
      <c r="L46" s="38" t="s">
        <v>0</v>
      </c>
      <c r="M46" s="145"/>
      <c r="N46" s="146"/>
      <c r="O46" s="146"/>
      <c r="P46" s="38" t="s">
        <v>0</v>
      </c>
      <c r="Q46" s="287">
        <f>ROUNDDOWN(IF($Z$32="申請者",M46*'様式２-２（１）~３（１）'!$AA$82/100,IF($Z$32="被災中小企業",'様式２-３（２）~４(申請者１０)'!M46*3/4,IF($Z$32="入居事業者（被災中小企業を除く）",'様式２-３（２）~４(申請者１０)'!M46*0,"0"))),0)</f>
        <v>0</v>
      </c>
      <c r="R46" s="287"/>
      <c r="S46" s="287"/>
      <c r="T46" s="287">
        <f t="shared" si="2"/>
        <v>0</v>
      </c>
      <c r="U46" s="287"/>
      <c r="V46" s="287"/>
      <c r="W46" s="147"/>
      <c r="X46" s="147"/>
      <c r="Y46" s="147"/>
      <c r="AC46" s="23"/>
      <c r="AD46" s="23" t="str">
        <f t="shared" si="5"/>
        <v/>
      </c>
    </row>
    <row r="47" spans="1:30" ht="14.25" thickTop="1" x14ac:dyDescent="0.15">
      <c r="A47" s="124" t="s">
        <v>6</v>
      </c>
      <c r="B47" s="125"/>
      <c r="C47" s="125"/>
      <c r="D47" s="125"/>
      <c r="E47" s="125"/>
      <c r="F47" s="125"/>
      <c r="G47" s="125"/>
      <c r="H47" s="126"/>
      <c r="I47" s="99">
        <f>SUM(I32:K46)</f>
        <v>0</v>
      </c>
      <c r="J47" s="100"/>
      <c r="K47" s="100"/>
      <c r="L47" s="39" t="s">
        <v>0</v>
      </c>
      <c r="M47" s="99">
        <f>SUM(M32:O46)</f>
        <v>0</v>
      </c>
      <c r="N47" s="100"/>
      <c r="O47" s="100"/>
      <c r="P47" s="39" t="s">
        <v>0</v>
      </c>
      <c r="Q47" s="231">
        <f>SUM(Q32:S46)</f>
        <v>0</v>
      </c>
      <c r="R47" s="231"/>
      <c r="S47" s="231"/>
      <c r="T47" s="231">
        <f>SUM(T32:V46)</f>
        <v>0</v>
      </c>
      <c r="U47" s="231"/>
      <c r="V47" s="231"/>
      <c r="W47" s="285"/>
      <c r="X47" s="285"/>
      <c r="Y47" s="285"/>
    </row>
    <row r="48" spans="1:30" x14ac:dyDescent="0.15">
      <c r="A48" s="28" t="s">
        <v>154</v>
      </c>
      <c r="N48" s="2"/>
    </row>
    <row r="51" spans="1:30" x14ac:dyDescent="0.15">
      <c r="A51" s="28" t="s">
        <v>155</v>
      </c>
    </row>
    <row r="52" spans="1:30" x14ac:dyDescent="0.15">
      <c r="A52" s="28" t="s">
        <v>149</v>
      </c>
    </row>
    <row r="53" spans="1:30" x14ac:dyDescent="0.15">
      <c r="A53" s="28" t="s">
        <v>156</v>
      </c>
      <c r="E53" s="2"/>
      <c r="F53" s="2"/>
      <c r="G53" s="2"/>
      <c r="H53" s="2"/>
      <c r="I53" s="2"/>
      <c r="J53" s="2"/>
      <c r="K53" s="2"/>
      <c r="L53" s="2"/>
      <c r="M53" s="2"/>
      <c r="N53" s="2"/>
      <c r="O53" s="2"/>
      <c r="P53" s="2"/>
      <c r="Q53" s="2"/>
      <c r="R53" s="2"/>
      <c r="S53" s="2"/>
      <c r="T53" s="2"/>
      <c r="U53" s="2"/>
      <c r="V53" s="2"/>
      <c r="W53" s="2"/>
      <c r="X53" s="2"/>
      <c r="Y53" s="14"/>
    </row>
    <row r="54" spans="1:30" x14ac:dyDescent="0.15">
      <c r="E54" s="2"/>
      <c r="F54" s="2"/>
      <c r="G54" s="2"/>
      <c r="H54" s="2"/>
      <c r="I54" s="2"/>
      <c r="J54" s="49" t="s">
        <v>101</v>
      </c>
      <c r="K54" s="49"/>
      <c r="L54" s="49"/>
      <c r="M54" s="268" t="str">
        <f>IF(M28="","",M28)</f>
        <v/>
      </c>
      <c r="N54" s="268"/>
      <c r="O54" s="268"/>
      <c r="P54" s="268"/>
      <c r="Q54" s="268"/>
      <c r="R54" s="268"/>
      <c r="S54" s="268"/>
      <c r="T54" s="268"/>
      <c r="U54" s="268"/>
      <c r="V54" s="268"/>
      <c r="W54" s="268"/>
      <c r="X54" s="268"/>
      <c r="Y54" s="268"/>
    </row>
    <row r="55" spans="1:30" x14ac:dyDescent="0.15">
      <c r="E55" s="2"/>
      <c r="F55" s="2"/>
      <c r="G55" s="2"/>
      <c r="H55" s="2"/>
      <c r="I55" s="2"/>
      <c r="J55" s="2"/>
      <c r="K55" s="2"/>
      <c r="L55" s="2"/>
      <c r="M55" s="2"/>
      <c r="N55" s="2"/>
      <c r="O55" s="2"/>
      <c r="P55" s="2"/>
      <c r="Q55" s="2"/>
      <c r="R55" s="2"/>
      <c r="S55" s="2"/>
      <c r="T55" s="2"/>
      <c r="U55" s="2"/>
      <c r="V55" s="2"/>
      <c r="W55" s="2"/>
      <c r="X55" s="2"/>
      <c r="Y55" s="29" t="s">
        <v>38</v>
      </c>
    </row>
    <row r="56" spans="1:30" x14ac:dyDescent="0.15">
      <c r="A56" s="135" t="s">
        <v>34</v>
      </c>
      <c r="B56" s="128"/>
      <c r="C56" s="128"/>
      <c r="D56" s="137"/>
      <c r="E56" s="135" t="s">
        <v>35</v>
      </c>
      <c r="F56" s="128"/>
      <c r="G56" s="128"/>
      <c r="H56" s="128"/>
      <c r="I56" s="128"/>
      <c r="J56" s="137"/>
      <c r="K56" s="135" t="s">
        <v>36</v>
      </c>
      <c r="L56" s="128"/>
      <c r="M56" s="128"/>
      <c r="N56" s="128"/>
      <c r="O56" s="128"/>
      <c r="P56" s="128"/>
      <c r="Q56" s="128"/>
      <c r="R56" s="128"/>
      <c r="S56" s="137"/>
      <c r="T56" s="135" t="s">
        <v>37</v>
      </c>
      <c r="U56" s="128"/>
      <c r="V56" s="128"/>
      <c r="W56" s="128"/>
      <c r="X56" s="128"/>
      <c r="Y56" s="137"/>
    </row>
    <row r="57" spans="1:30" x14ac:dyDescent="0.15">
      <c r="A57" s="135" t="s">
        <v>39</v>
      </c>
      <c r="B57" s="128"/>
      <c r="C57" s="128"/>
      <c r="D57" s="137"/>
      <c r="E57" s="282"/>
      <c r="F57" s="283"/>
      <c r="G57" s="283"/>
      <c r="H57" s="283"/>
      <c r="I57" s="283"/>
      <c r="J57" s="36" t="s">
        <v>0</v>
      </c>
      <c r="K57" s="108"/>
      <c r="L57" s="109"/>
      <c r="M57" s="109"/>
      <c r="N57" s="109"/>
      <c r="O57" s="109"/>
      <c r="P57" s="109"/>
      <c r="Q57" s="109"/>
      <c r="R57" s="109"/>
      <c r="S57" s="35"/>
      <c r="T57" s="108"/>
      <c r="U57" s="109"/>
      <c r="V57" s="109"/>
      <c r="W57" s="109"/>
      <c r="X57" s="109"/>
      <c r="Y57" s="110"/>
    </row>
    <row r="58" spans="1:30" x14ac:dyDescent="0.15">
      <c r="A58" s="89" t="s">
        <v>12</v>
      </c>
      <c r="B58" s="89"/>
      <c r="C58" s="89"/>
      <c r="D58" s="89"/>
      <c r="E58" s="282"/>
      <c r="F58" s="283"/>
      <c r="G58" s="283"/>
      <c r="H58" s="283"/>
      <c r="I58" s="283"/>
      <c r="J58" s="36" t="s">
        <v>0</v>
      </c>
      <c r="K58" s="108"/>
      <c r="L58" s="109"/>
      <c r="M58" s="109"/>
      <c r="N58" s="109"/>
      <c r="O58" s="109"/>
      <c r="P58" s="109"/>
      <c r="Q58" s="109"/>
      <c r="R58" s="109"/>
      <c r="S58" s="35"/>
      <c r="T58" s="112"/>
      <c r="U58" s="112"/>
      <c r="V58" s="112"/>
      <c r="W58" s="112"/>
      <c r="X58" s="112"/>
      <c r="Y58" s="112"/>
      <c r="AC58" s="23"/>
    </row>
    <row r="59" spans="1:30" x14ac:dyDescent="0.15">
      <c r="A59" s="89" t="s">
        <v>150</v>
      </c>
      <c r="B59" s="89"/>
      <c r="C59" s="89"/>
      <c r="D59" s="89"/>
      <c r="E59" s="117"/>
      <c r="F59" s="118"/>
      <c r="G59" s="118"/>
      <c r="H59" s="118"/>
      <c r="I59" s="118"/>
      <c r="J59" s="36" t="s">
        <v>0</v>
      </c>
      <c r="K59" s="108"/>
      <c r="L59" s="109"/>
      <c r="M59" s="109"/>
      <c r="N59" s="109"/>
      <c r="O59" s="109"/>
      <c r="P59" s="109"/>
      <c r="Q59" s="109"/>
      <c r="R59" s="109"/>
      <c r="S59" s="35"/>
      <c r="T59" s="112"/>
      <c r="U59" s="112"/>
      <c r="V59" s="112"/>
      <c r="W59" s="112"/>
      <c r="X59" s="112"/>
      <c r="Y59" s="112"/>
      <c r="AA59" s="17"/>
    </row>
    <row r="60" spans="1:30" ht="14.25" thickBot="1" x14ac:dyDescent="0.2">
      <c r="A60" s="288" t="s">
        <v>20</v>
      </c>
      <c r="B60" s="288"/>
      <c r="C60" s="288"/>
      <c r="D60" s="288"/>
      <c r="E60" s="289"/>
      <c r="F60" s="290"/>
      <c r="G60" s="290"/>
      <c r="H60" s="290"/>
      <c r="I60" s="290"/>
      <c r="J60" s="79" t="s">
        <v>0</v>
      </c>
      <c r="K60" s="291"/>
      <c r="L60" s="292"/>
      <c r="M60" s="292"/>
      <c r="N60" s="292"/>
      <c r="O60" s="292"/>
      <c r="P60" s="292"/>
      <c r="Q60" s="292"/>
      <c r="R60" s="292"/>
      <c r="S60" s="80"/>
      <c r="T60" s="293"/>
      <c r="U60" s="293"/>
      <c r="V60" s="293"/>
      <c r="W60" s="293"/>
      <c r="X60" s="293"/>
      <c r="Y60" s="293"/>
      <c r="AD60" s="18"/>
    </row>
    <row r="61" spans="1:30" ht="14.25" thickTop="1" x14ac:dyDescent="0.15">
      <c r="A61" s="98" t="s">
        <v>40</v>
      </c>
      <c r="B61" s="98"/>
      <c r="C61" s="98"/>
      <c r="D61" s="98"/>
      <c r="E61" s="216">
        <f>SUM(E57:I60)</f>
        <v>0</v>
      </c>
      <c r="F61" s="217"/>
      <c r="G61" s="217"/>
      <c r="H61" s="217"/>
      <c r="I61" s="217"/>
      <c r="J61" s="40" t="s">
        <v>0</v>
      </c>
      <c r="K61" s="284"/>
      <c r="L61" s="284"/>
      <c r="M61" s="284"/>
      <c r="N61" s="284"/>
      <c r="O61" s="284"/>
      <c r="P61" s="284"/>
      <c r="Q61" s="284"/>
      <c r="R61" s="284"/>
      <c r="S61" s="284"/>
      <c r="T61" s="284"/>
      <c r="U61" s="284"/>
      <c r="V61" s="284"/>
      <c r="W61" s="284"/>
      <c r="X61" s="284"/>
      <c r="Y61" s="284"/>
      <c r="AD61" s="81" t="str">
        <f>IF(E61=E71,"","←４-Ⅰの金額合計額と４-Ⅱの補助事業に要する経費の合計金額が一致しません。")</f>
        <v/>
      </c>
    </row>
    <row r="62" spans="1:30" x14ac:dyDescent="0.15">
      <c r="A62" s="34" t="s">
        <v>157</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x14ac:dyDescent="0.15">
      <c r="AD63" s="31"/>
    </row>
    <row r="64" spans="1:30" x14ac:dyDescent="0.15">
      <c r="A64" s="28" t="s">
        <v>158</v>
      </c>
      <c r="Y64" s="14"/>
    </row>
    <row r="65" spans="1:30" x14ac:dyDescent="0.15">
      <c r="Y65" s="29" t="s">
        <v>38</v>
      </c>
    </row>
    <row r="66" spans="1:30" ht="40.5" customHeight="1" x14ac:dyDescent="0.15">
      <c r="A66" s="89" t="s">
        <v>7</v>
      </c>
      <c r="B66" s="89"/>
      <c r="C66" s="89"/>
      <c r="D66" s="89"/>
      <c r="E66" s="116" t="s">
        <v>76</v>
      </c>
      <c r="F66" s="89"/>
      <c r="G66" s="89"/>
      <c r="H66" s="89"/>
      <c r="I66" s="89"/>
      <c r="J66" s="89"/>
      <c r="K66" s="116" t="s">
        <v>77</v>
      </c>
      <c r="L66" s="89"/>
      <c r="M66" s="89"/>
      <c r="N66" s="89"/>
      <c r="O66" s="89"/>
      <c r="P66" s="116" t="s">
        <v>78</v>
      </c>
      <c r="Q66" s="89"/>
      <c r="R66" s="89"/>
      <c r="S66" s="89"/>
      <c r="T66" s="89"/>
      <c r="U66" s="89" t="s">
        <v>42</v>
      </c>
      <c r="V66" s="89"/>
      <c r="W66" s="89"/>
      <c r="X66" s="89"/>
      <c r="Y66" s="89"/>
    </row>
    <row r="67" spans="1:30" x14ac:dyDescent="0.15">
      <c r="A67" s="89" t="s">
        <v>3</v>
      </c>
      <c r="B67" s="89"/>
      <c r="C67" s="89"/>
      <c r="D67" s="89"/>
      <c r="E67" s="340"/>
      <c r="F67" s="341"/>
      <c r="G67" s="341"/>
      <c r="H67" s="341"/>
      <c r="I67" s="341"/>
      <c r="J67" s="41" t="s">
        <v>0</v>
      </c>
      <c r="K67" s="342"/>
      <c r="L67" s="343"/>
      <c r="M67" s="343"/>
      <c r="N67" s="343"/>
      <c r="O67" s="41" t="s">
        <v>0</v>
      </c>
      <c r="P67" s="275">
        <f>ROUNDDOWN(IF($Z$32="申請者",K67*'様式２-２（１）~３（１）'!$AA$82/100,IF($Z$32="被災中小企業",'様式２-３（２）~４(申請者１０)'!K67*3/4,IF($Z$32="入居事業者（被災中小企業を除く）",'様式２-３（２）~４(申請者１０)'!K67*0,"0"))),0)</f>
        <v>0</v>
      </c>
      <c r="Q67" s="276"/>
      <c r="R67" s="276"/>
      <c r="S67" s="276"/>
      <c r="T67" s="41" t="s">
        <v>0</v>
      </c>
      <c r="U67" s="275">
        <f>E67-P67</f>
        <v>0</v>
      </c>
      <c r="V67" s="276"/>
      <c r="W67" s="276"/>
      <c r="X67" s="276"/>
      <c r="Y67" s="41" t="s">
        <v>0</v>
      </c>
    </row>
    <row r="68" spans="1:30" ht="27" customHeight="1" x14ac:dyDescent="0.15">
      <c r="A68" s="116" t="s">
        <v>43</v>
      </c>
      <c r="B68" s="89"/>
      <c r="C68" s="89"/>
      <c r="D68" s="89"/>
      <c r="E68" s="344">
        <f>I22</f>
        <v>0</v>
      </c>
      <c r="F68" s="345"/>
      <c r="G68" s="345"/>
      <c r="H68" s="345"/>
      <c r="I68" s="345"/>
      <c r="J68" s="41" t="s">
        <v>0</v>
      </c>
      <c r="K68" s="346">
        <f>M22</f>
        <v>0</v>
      </c>
      <c r="L68" s="347"/>
      <c r="M68" s="347"/>
      <c r="N68" s="347"/>
      <c r="O68" s="41" t="s">
        <v>0</v>
      </c>
      <c r="P68" s="275">
        <f>Q22</f>
        <v>0</v>
      </c>
      <c r="Q68" s="276"/>
      <c r="R68" s="276"/>
      <c r="S68" s="276"/>
      <c r="T68" s="41" t="s">
        <v>0</v>
      </c>
      <c r="U68" s="275">
        <f t="shared" ref="U68:U69" si="6">E68-P68</f>
        <v>0</v>
      </c>
      <c r="V68" s="276"/>
      <c r="W68" s="276"/>
      <c r="X68" s="276"/>
      <c r="Y68" s="41" t="s">
        <v>0</v>
      </c>
    </row>
    <row r="69" spans="1:30" x14ac:dyDescent="0.15">
      <c r="A69" s="89" t="s">
        <v>5</v>
      </c>
      <c r="B69" s="89"/>
      <c r="C69" s="89"/>
      <c r="D69" s="89"/>
      <c r="E69" s="344">
        <f>I47</f>
        <v>0</v>
      </c>
      <c r="F69" s="345"/>
      <c r="G69" s="345"/>
      <c r="H69" s="345"/>
      <c r="I69" s="345"/>
      <c r="J69" s="41" t="s">
        <v>0</v>
      </c>
      <c r="K69" s="346">
        <f>M47</f>
        <v>0</v>
      </c>
      <c r="L69" s="347"/>
      <c r="M69" s="347"/>
      <c r="N69" s="347"/>
      <c r="O69" s="41" t="s">
        <v>0</v>
      </c>
      <c r="P69" s="275">
        <f>Q47</f>
        <v>0</v>
      </c>
      <c r="Q69" s="276"/>
      <c r="R69" s="276"/>
      <c r="S69" s="276"/>
      <c r="T69" s="41" t="s">
        <v>0</v>
      </c>
      <c r="U69" s="275">
        <f t="shared" si="6"/>
        <v>0</v>
      </c>
      <c r="V69" s="276"/>
      <c r="W69" s="276"/>
      <c r="X69" s="276"/>
      <c r="Y69" s="41" t="s">
        <v>0</v>
      </c>
    </row>
    <row r="70" spans="1:30" ht="14.25" thickBot="1" x14ac:dyDescent="0.2">
      <c r="A70" s="92" t="s">
        <v>20</v>
      </c>
      <c r="B70" s="92"/>
      <c r="C70" s="92"/>
      <c r="D70" s="92"/>
      <c r="E70" s="348"/>
      <c r="F70" s="349"/>
      <c r="G70" s="349"/>
      <c r="H70" s="349"/>
      <c r="I70" s="349"/>
      <c r="J70" s="42" t="s">
        <v>0</v>
      </c>
      <c r="K70" s="279"/>
      <c r="L70" s="279"/>
      <c r="M70" s="279"/>
      <c r="N70" s="279"/>
      <c r="O70" s="279"/>
      <c r="P70" s="279"/>
      <c r="Q70" s="279"/>
      <c r="R70" s="279"/>
      <c r="S70" s="279"/>
      <c r="T70" s="279"/>
      <c r="U70" s="280">
        <f>E70</f>
        <v>0</v>
      </c>
      <c r="V70" s="281"/>
      <c r="W70" s="281"/>
      <c r="X70" s="281"/>
      <c r="Y70" s="44" t="s">
        <v>0</v>
      </c>
    </row>
    <row r="71" spans="1:30" ht="14.25" thickTop="1" x14ac:dyDescent="0.15">
      <c r="A71" s="98" t="s">
        <v>44</v>
      </c>
      <c r="B71" s="98"/>
      <c r="C71" s="98"/>
      <c r="D71" s="98"/>
      <c r="E71" s="264">
        <f>SUM(E67:I70)</f>
        <v>0</v>
      </c>
      <c r="F71" s="265"/>
      <c r="G71" s="265"/>
      <c r="H71" s="265"/>
      <c r="I71" s="265"/>
      <c r="J71" s="43" t="s">
        <v>0</v>
      </c>
      <c r="K71" s="266">
        <f>SUM(K67:N69)</f>
        <v>0</v>
      </c>
      <c r="L71" s="267"/>
      <c r="M71" s="267"/>
      <c r="N71" s="267"/>
      <c r="O71" s="43" t="s">
        <v>0</v>
      </c>
      <c r="P71" s="266">
        <f>SUM(P67:S69)</f>
        <v>0</v>
      </c>
      <c r="Q71" s="267"/>
      <c r="R71" s="267"/>
      <c r="S71" s="267"/>
      <c r="T71" s="43" t="s">
        <v>0</v>
      </c>
      <c r="U71" s="266">
        <f>SUM(U67:X70)</f>
        <v>0</v>
      </c>
      <c r="V71" s="267"/>
      <c r="W71" s="267"/>
      <c r="X71" s="267"/>
      <c r="Y71" s="43" t="s">
        <v>0</v>
      </c>
      <c r="AD71" s="81" t="str">
        <f>IF(E61=E71,"","←４-Ⅰの金額合計額と４-Ⅱの補助事業に要する経費の合計金額が一致しません。")</f>
        <v/>
      </c>
    </row>
  </sheetData>
  <sheetProtection password="CC13" sheet="1" objects="1" scenarios="1"/>
  <mergeCells count="30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E15:H15"/>
    <mergeCell ref="I15:K15"/>
    <mergeCell ref="M15:O15"/>
    <mergeCell ref="Q15:S15"/>
    <mergeCell ref="T15:V15"/>
    <mergeCell ref="W15:Y15"/>
    <mergeCell ref="A16:D16"/>
    <mergeCell ref="E16:H16"/>
    <mergeCell ref="I16:K16"/>
    <mergeCell ref="M16:O16"/>
    <mergeCell ref="Q16:S16"/>
    <mergeCell ref="T16:V16"/>
    <mergeCell ref="W16:Y16"/>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5:D6"/>
    <mergeCell ref="E5:H6"/>
    <mergeCell ref="I5:L6"/>
    <mergeCell ref="M5:P6"/>
    <mergeCell ref="T6:V6"/>
    <mergeCell ref="Q5:V5"/>
    <mergeCell ref="W5:Y6"/>
    <mergeCell ref="Q6:S6"/>
    <mergeCell ref="Z5:AC6"/>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 ref="E68:I68"/>
    <mergeCell ref="K68:N68"/>
    <mergeCell ref="P68:S68"/>
    <mergeCell ref="U68:X68"/>
    <mergeCell ref="A61:D61"/>
    <mergeCell ref="E61:I61"/>
    <mergeCell ref="K61:S61"/>
    <mergeCell ref="T61:Y61"/>
    <mergeCell ref="A66:D66"/>
    <mergeCell ref="E66:J66"/>
    <mergeCell ref="K66:O66"/>
    <mergeCell ref="P66:T66"/>
    <mergeCell ref="U66:Y66"/>
    <mergeCell ref="A59:D59"/>
    <mergeCell ref="E59:I59"/>
    <mergeCell ref="K59:R59"/>
    <mergeCell ref="T59:Y59"/>
    <mergeCell ref="A60:D60"/>
    <mergeCell ref="E60:I60"/>
    <mergeCell ref="K60:R60"/>
    <mergeCell ref="T60:Y60"/>
    <mergeCell ref="A58:D58"/>
    <mergeCell ref="E58:I58"/>
    <mergeCell ref="K58:R58"/>
    <mergeCell ref="T58:Y58"/>
    <mergeCell ref="M54:Y54"/>
    <mergeCell ref="A56:D56"/>
    <mergeCell ref="E56:J56"/>
    <mergeCell ref="K56:S56"/>
    <mergeCell ref="T56:Y56"/>
    <mergeCell ref="A57:D57"/>
    <mergeCell ref="E57:I57"/>
    <mergeCell ref="K57:R57"/>
    <mergeCell ref="T57:Y57"/>
    <mergeCell ref="W46:Y46"/>
    <mergeCell ref="A47:H47"/>
    <mergeCell ref="I47:K47"/>
    <mergeCell ref="M47:O47"/>
    <mergeCell ref="Q47:S47"/>
    <mergeCell ref="T47:V47"/>
    <mergeCell ref="W47:Y47"/>
    <mergeCell ref="A46:D46"/>
    <mergeCell ref="E46:H46"/>
    <mergeCell ref="I46:K46"/>
    <mergeCell ref="M46:O46"/>
    <mergeCell ref="Q46:S46"/>
    <mergeCell ref="T46:V46"/>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s>
  <phoneticPr fontId="1"/>
  <dataValidations count="2">
    <dataValidation type="whole" imeMode="off" operator="greaterThanOrEqual" allowBlank="1" showInputMessage="1" showErrorMessage="1" sqref="E67:I70 K67:N69 M7:O21 I7:K21 E57:I60 M32:O46 I32:K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8"/>
  <sheetViews>
    <sheetView zoomScaleNormal="100" workbookViewId="0"/>
  </sheetViews>
  <sheetFormatPr defaultRowHeight="13.5" x14ac:dyDescent="0.15"/>
  <cols>
    <col min="1" max="28" width="3.625" style="2" customWidth="1"/>
  </cols>
  <sheetData>
    <row r="1" spans="1:29" x14ac:dyDescent="0.15">
      <c r="A1" s="24" t="s">
        <v>103</v>
      </c>
    </row>
    <row r="2" spans="1:29" x14ac:dyDescent="0.15">
      <c r="AB2" s="24"/>
    </row>
    <row r="3" spans="1:29" x14ac:dyDescent="0.15">
      <c r="O3" s="33"/>
    </row>
    <row r="4" spans="1:29" x14ac:dyDescent="0.15">
      <c r="A4" s="55" t="s">
        <v>104</v>
      </c>
      <c r="K4" s="33"/>
    </row>
    <row r="5" spans="1:29" x14ac:dyDescent="0.15">
      <c r="A5" s="2" t="s">
        <v>105</v>
      </c>
      <c r="AC5" s="56"/>
    </row>
    <row r="6" spans="1:29" ht="40.5" customHeight="1" x14ac:dyDescent="0.15">
      <c r="A6" s="89" t="s">
        <v>106</v>
      </c>
      <c r="B6" s="89"/>
      <c r="C6" s="89"/>
      <c r="D6" s="89"/>
      <c r="E6" s="89"/>
      <c r="F6" s="89" t="s">
        <v>107</v>
      </c>
      <c r="G6" s="89"/>
      <c r="H6" s="89"/>
      <c r="I6" s="89"/>
      <c r="J6" s="89"/>
      <c r="K6" s="89" t="s">
        <v>108</v>
      </c>
      <c r="L6" s="89"/>
      <c r="M6" s="89"/>
      <c r="N6" s="89"/>
      <c r="O6" s="89"/>
      <c r="P6" s="89" t="s">
        <v>109</v>
      </c>
      <c r="Q6" s="89"/>
      <c r="R6" s="89"/>
      <c r="S6" s="218" t="s">
        <v>110</v>
      </c>
      <c r="T6" s="128"/>
      <c r="U6" s="128"/>
      <c r="V6" s="128"/>
      <c r="W6" s="137"/>
    </row>
    <row r="7" spans="1:29" x14ac:dyDescent="0.15">
      <c r="A7" s="232" t="s">
        <v>111</v>
      </c>
      <c r="B7" s="232"/>
      <c r="C7" s="232"/>
      <c r="D7" s="232"/>
      <c r="E7" s="232"/>
      <c r="F7" s="258">
        <f>'様式２-２（１）~３（１）'!W67</f>
        <v>0</v>
      </c>
      <c r="G7" s="259"/>
      <c r="H7" s="259"/>
      <c r="I7" s="259"/>
      <c r="J7" s="260"/>
      <c r="K7" s="261" t="e">
        <f>F7/F11*100</f>
        <v>#DIV/0!</v>
      </c>
      <c r="L7" s="242"/>
      <c r="M7" s="242"/>
      <c r="N7" s="242"/>
      <c r="O7" s="57" t="s">
        <v>47</v>
      </c>
      <c r="P7" s="262" t="s">
        <v>112</v>
      </c>
      <c r="Q7" s="262"/>
      <c r="R7" s="262"/>
      <c r="S7" s="263" t="e">
        <f>ROUNDDOWN(K7*0.75,2)</f>
        <v>#DIV/0!</v>
      </c>
      <c r="T7" s="259"/>
      <c r="U7" s="259"/>
      <c r="V7" s="259"/>
      <c r="W7" s="58" t="s">
        <v>47</v>
      </c>
    </row>
    <row r="8" spans="1:29" x14ac:dyDescent="0.15">
      <c r="A8" s="251" t="s">
        <v>113</v>
      </c>
      <c r="B8" s="251"/>
      <c r="C8" s="251"/>
      <c r="D8" s="251"/>
      <c r="E8" s="251"/>
      <c r="F8" s="252">
        <f>'様式２-２（１）~３（１）'!W68</f>
        <v>0</v>
      </c>
      <c r="G8" s="253"/>
      <c r="H8" s="253"/>
      <c r="I8" s="253"/>
      <c r="J8" s="254"/>
      <c r="K8" s="241" t="e">
        <f>F8/F11*100</f>
        <v>#DIV/0!</v>
      </c>
      <c r="L8" s="242"/>
      <c r="M8" s="242"/>
      <c r="N8" s="242"/>
      <c r="O8" s="57" t="s">
        <v>47</v>
      </c>
      <c r="P8" s="255" t="s">
        <v>114</v>
      </c>
      <c r="Q8" s="255"/>
      <c r="R8" s="255"/>
      <c r="S8" s="256" t="e">
        <f>ROUNDDOWN(K8*2/3,2)</f>
        <v>#DIV/0!</v>
      </c>
      <c r="T8" s="257"/>
      <c r="U8" s="257"/>
      <c r="V8" s="257"/>
      <c r="W8" s="59" t="s">
        <v>47</v>
      </c>
    </row>
    <row r="9" spans="1:29" x14ac:dyDescent="0.15">
      <c r="A9" s="251" t="s">
        <v>115</v>
      </c>
      <c r="B9" s="251"/>
      <c r="C9" s="251"/>
      <c r="D9" s="251"/>
      <c r="E9" s="251"/>
      <c r="F9" s="252">
        <f>'様式２-２（１）~３（１）'!W69</f>
        <v>0</v>
      </c>
      <c r="G9" s="253"/>
      <c r="H9" s="253"/>
      <c r="I9" s="253"/>
      <c r="J9" s="254"/>
      <c r="K9" s="241" t="e">
        <f>F9/F11*100</f>
        <v>#DIV/0!</v>
      </c>
      <c r="L9" s="242"/>
      <c r="M9" s="242"/>
      <c r="N9" s="242"/>
      <c r="O9" s="57" t="s">
        <v>47</v>
      </c>
      <c r="P9" s="255" t="s">
        <v>116</v>
      </c>
      <c r="Q9" s="255"/>
      <c r="R9" s="255"/>
      <c r="S9" s="256" t="e">
        <f>ROUNDDOWN(K9*0.5,2)</f>
        <v>#DIV/0!</v>
      </c>
      <c r="T9" s="257"/>
      <c r="U9" s="257"/>
      <c r="V9" s="257"/>
      <c r="W9" s="59" t="s">
        <v>47</v>
      </c>
    </row>
    <row r="10" spans="1:29" x14ac:dyDescent="0.15">
      <c r="A10" s="237" t="s">
        <v>117</v>
      </c>
      <c r="B10" s="237"/>
      <c r="C10" s="237"/>
      <c r="D10" s="237"/>
      <c r="E10" s="237"/>
      <c r="F10" s="238">
        <f>'様式２-２（１）~３（１）'!W70</f>
        <v>0</v>
      </c>
      <c r="G10" s="239"/>
      <c r="H10" s="239"/>
      <c r="I10" s="239"/>
      <c r="J10" s="240"/>
      <c r="K10" s="241" t="e">
        <f>F10/F11*100</f>
        <v>#DIV/0!</v>
      </c>
      <c r="L10" s="242"/>
      <c r="M10" s="242"/>
      <c r="N10" s="242"/>
      <c r="O10" s="57" t="s">
        <v>47</v>
      </c>
      <c r="P10" s="243" t="s">
        <v>118</v>
      </c>
      <c r="Q10" s="243"/>
      <c r="R10" s="243"/>
      <c r="S10" s="244" t="e">
        <f>ROUNDDOWN(K10*0,2)</f>
        <v>#DIV/0!</v>
      </c>
      <c r="T10" s="245"/>
      <c r="U10" s="245"/>
      <c r="V10" s="245"/>
      <c r="W10" s="60" t="s">
        <v>47</v>
      </c>
    </row>
    <row r="11" spans="1:29" x14ac:dyDescent="0.15">
      <c r="A11" s="89" t="s">
        <v>119</v>
      </c>
      <c r="B11" s="89"/>
      <c r="C11" s="89"/>
      <c r="D11" s="89"/>
      <c r="E11" s="89"/>
      <c r="F11" s="246">
        <f>SUM(F7:J10)</f>
        <v>0</v>
      </c>
      <c r="G11" s="247"/>
      <c r="H11" s="247"/>
      <c r="I11" s="247"/>
      <c r="J11" s="248"/>
      <c r="K11" s="241" t="e">
        <f>SUM(K7:O10)</f>
        <v>#DIV/0!</v>
      </c>
      <c r="L11" s="242"/>
      <c r="M11" s="242"/>
      <c r="N11" s="242"/>
      <c r="O11" s="57" t="s">
        <v>47</v>
      </c>
      <c r="P11" s="249"/>
      <c r="Q11" s="249"/>
      <c r="R11" s="249"/>
      <c r="S11" s="246" t="e">
        <f>ROUNDDOWN(SUM(S7:V10),2)</f>
        <v>#DIV/0!</v>
      </c>
      <c r="T11" s="250"/>
      <c r="U11" s="250"/>
      <c r="V11" s="250"/>
      <c r="W11" s="3" t="s">
        <v>47</v>
      </c>
    </row>
    <row r="12" spans="1:29" x14ac:dyDescent="0.15">
      <c r="A12" s="55" t="s">
        <v>120</v>
      </c>
    </row>
    <row r="13" spans="1:29" x14ac:dyDescent="0.15">
      <c r="A13" s="55"/>
    </row>
    <row r="14" spans="1:29" x14ac:dyDescent="0.15">
      <c r="A14" s="24" t="s">
        <v>121</v>
      </c>
      <c r="B14" s="24"/>
      <c r="M14" s="33"/>
    </row>
    <row r="15" spans="1:29" ht="41.25" customHeight="1" x14ac:dyDescent="0.15">
      <c r="A15" s="107"/>
      <c r="B15" s="107"/>
      <c r="C15" s="107"/>
      <c r="D15" s="107"/>
      <c r="E15" s="107"/>
      <c r="F15" s="116" t="s">
        <v>122</v>
      </c>
      <c r="G15" s="89"/>
      <c r="H15" s="89"/>
      <c r="I15" s="89"/>
      <c r="J15" s="89"/>
      <c r="K15" s="89" t="s">
        <v>123</v>
      </c>
      <c r="L15" s="89"/>
      <c r="M15" s="89"/>
      <c r="N15" s="89"/>
      <c r="O15" s="89"/>
      <c r="P15" s="89" t="s">
        <v>124</v>
      </c>
      <c r="Q15" s="89"/>
      <c r="R15" s="89"/>
      <c r="S15" s="218" t="s">
        <v>125</v>
      </c>
      <c r="T15" s="128"/>
      <c r="U15" s="128"/>
      <c r="V15" s="128"/>
      <c r="W15" s="137"/>
    </row>
    <row r="16" spans="1:29" x14ac:dyDescent="0.15">
      <c r="A16" s="232" t="s">
        <v>126</v>
      </c>
      <c r="B16" s="232"/>
      <c r="C16" s="232"/>
      <c r="D16" s="232"/>
      <c r="E16" s="232"/>
      <c r="F16" s="207"/>
      <c r="G16" s="208"/>
      <c r="H16" s="208"/>
      <c r="I16" s="208"/>
      <c r="J16" s="61" t="s">
        <v>0</v>
      </c>
      <c r="K16" s="207"/>
      <c r="L16" s="208"/>
      <c r="M16" s="208"/>
      <c r="N16" s="208"/>
      <c r="O16" s="61" t="s">
        <v>0</v>
      </c>
      <c r="P16" s="233" t="e">
        <f>S11</f>
        <v>#DIV/0!</v>
      </c>
      <c r="Q16" s="234"/>
      <c r="R16" s="3" t="s">
        <v>47</v>
      </c>
      <c r="S16" s="235" t="e">
        <f>ROUNDDOWN(K16*P16/100,0)</f>
        <v>#DIV/0!</v>
      </c>
      <c r="T16" s="235"/>
      <c r="U16" s="235"/>
      <c r="V16" s="236"/>
      <c r="W16" s="61" t="s">
        <v>0</v>
      </c>
    </row>
    <row r="17" spans="1:28" ht="14.25" thickBot="1" x14ac:dyDescent="0.2">
      <c r="A17" s="224" t="s">
        <v>127</v>
      </c>
      <c r="B17" s="224"/>
      <c r="C17" s="224"/>
      <c r="D17" s="224"/>
      <c r="E17" s="224"/>
      <c r="F17" s="201"/>
      <c r="G17" s="202"/>
      <c r="H17" s="202"/>
      <c r="I17" s="202"/>
      <c r="J17" s="62" t="s">
        <v>0</v>
      </c>
      <c r="K17" s="201"/>
      <c r="L17" s="202"/>
      <c r="M17" s="202"/>
      <c r="N17" s="202"/>
      <c r="O17" s="63" t="s">
        <v>0</v>
      </c>
      <c r="P17" s="225" t="e">
        <f>S11</f>
        <v>#DIV/0!</v>
      </c>
      <c r="Q17" s="226"/>
      <c r="R17" s="64" t="s">
        <v>47</v>
      </c>
      <c r="S17" s="227" t="e">
        <f>ROUNDDOWN(K17*P17/100,0)</f>
        <v>#DIV/0!</v>
      </c>
      <c r="T17" s="227"/>
      <c r="U17" s="227"/>
      <c r="V17" s="228"/>
      <c r="W17" s="63" t="s">
        <v>0</v>
      </c>
      <c r="AB17" s="75" t="str">
        <f>IF(F18='様式２-２（１）~３（１）'!F7,"","←施設整備費において、補助事業に要する経費の合計が様式２　２（２）の表と同じ値になっていません")</f>
        <v/>
      </c>
    </row>
    <row r="18" spans="1:28" ht="14.25" thickTop="1" x14ac:dyDescent="0.15">
      <c r="A18" s="98" t="s">
        <v>119</v>
      </c>
      <c r="B18" s="98"/>
      <c r="C18" s="98"/>
      <c r="D18" s="98"/>
      <c r="E18" s="98"/>
      <c r="F18" s="229">
        <f>SUM(F16:I17)</f>
        <v>0</v>
      </c>
      <c r="G18" s="230"/>
      <c r="H18" s="230"/>
      <c r="I18" s="230"/>
      <c r="J18" s="65" t="s">
        <v>0</v>
      </c>
      <c r="K18" s="229">
        <f>SUM(K16:N17)</f>
        <v>0</v>
      </c>
      <c r="L18" s="230"/>
      <c r="M18" s="230"/>
      <c r="N18" s="230"/>
      <c r="O18" s="65" t="s">
        <v>0</v>
      </c>
      <c r="P18" s="183"/>
      <c r="Q18" s="184"/>
      <c r="R18" s="185"/>
      <c r="S18" s="231" t="e">
        <f>SUM(S16:V17)</f>
        <v>#DIV/0!</v>
      </c>
      <c r="T18" s="231"/>
      <c r="U18" s="231"/>
      <c r="V18" s="99"/>
      <c r="W18" s="27" t="s">
        <v>0</v>
      </c>
      <c r="AB18" s="75" t="str">
        <f>IF(K18='様式２-２（１）~３（１）'!K7,"","←施設整備費において、補助対象経費の合計が様式２　２（２）の表と同じ値になっていません")</f>
        <v/>
      </c>
    </row>
    <row r="19" spans="1:28" x14ac:dyDescent="0.15">
      <c r="J19" s="24"/>
    </row>
    <row r="20" spans="1:28" x14ac:dyDescent="0.15">
      <c r="A20" s="24" t="s">
        <v>128</v>
      </c>
    </row>
    <row r="21" spans="1:28" ht="42" customHeight="1" thickBot="1" x14ac:dyDescent="0.2">
      <c r="A21" s="220"/>
      <c r="B21" s="220"/>
      <c r="C21" s="220"/>
      <c r="D21" s="220"/>
      <c r="E21" s="220"/>
      <c r="F21" s="221" t="s">
        <v>122</v>
      </c>
      <c r="G21" s="222"/>
      <c r="H21" s="222"/>
      <c r="I21" s="222"/>
      <c r="J21" s="222"/>
      <c r="K21" s="222" t="s">
        <v>123</v>
      </c>
      <c r="L21" s="222"/>
      <c r="M21" s="222"/>
      <c r="N21" s="222"/>
      <c r="O21" s="222"/>
      <c r="P21" s="222" t="s">
        <v>124</v>
      </c>
      <c r="Q21" s="222"/>
      <c r="R21" s="222"/>
      <c r="S21" s="223" t="s">
        <v>125</v>
      </c>
      <c r="T21" s="122"/>
      <c r="U21" s="122"/>
      <c r="V21" s="122"/>
      <c r="W21" s="123"/>
      <c r="AB21" s="75" t="str">
        <f>IF(F22='様式２-２（１）~３（１）'!F8,"","←調査設計・企画費において、補助事業に要する経費の合計が様式２　２（２）の表と同じ値になっていません")</f>
        <v/>
      </c>
    </row>
    <row r="22" spans="1:28" ht="14.25" thickTop="1" x14ac:dyDescent="0.15">
      <c r="A22" s="209" t="s">
        <v>46</v>
      </c>
      <c r="B22" s="210"/>
      <c r="C22" s="210"/>
      <c r="D22" s="210"/>
      <c r="E22" s="211"/>
      <c r="F22" s="212"/>
      <c r="G22" s="213"/>
      <c r="H22" s="213"/>
      <c r="I22" s="213"/>
      <c r="J22" s="65" t="s">
        <v>0</v>
      </c>
      <c r="K22" s="212"/>
      <c r="L22" s="213"/>
      <c r="M22" s="213"/>
      <c r="N22" s="213"/>
      <c r="O22" s="65" t="s">
        <v>0</v>
      </c>
      <c r="P22" s="214" t="e">
        <f>S11</f>
        <v>#DIV/0!</v>
      </c>
      <c r="Q22" s="215"/>
      <c r="R22" s="65" t="s">
        <v>47</v>
      </c>
      <c r="S22" s="216" t="e">
        <f>ROUNDDOWN(K22*P22/100,0)</f>
        <v>#DIV/0!</v>
      </c>
      <c r="T22" s="217"/>
      <c r="U22" s="217"/>
      <c r="V22" s="217"/>
      <c r="W22" s="65" t="s">
        <v>0</v>
      </c>
      <c r="AB22" s="75" t="str">
        <f>IF(K22='様式２-２（１）~３（１）'!K8,"","←調査設計・企画費において、補助対象経費の合計が様式２　２（２）の表と同じ値になっていません")</f>
        <v/>
      </c>
    </row>
    <row r="24" spans="1:28" x14ac:dyDescent="0.15">
      <c r="A24" s="24" t="s">
        <v>129</v>
      </c>
      <c r="K24" s="219"/>
      <c r="L24" s="219"/>
    </row>
    <row r="25" spans="1:28" x14ac:dyDescent="0.15">
      <c r="A25" s="24" t="s">
        <v>130</v>
      </c>
    </row>
    <row r="26" spans="1:28" ht="42" customHeight="1" thickBot="1" x14ac:dyDescent="0.2">
      <c r="A26" s="220"/>
      <c r="B26" s="220"/>
      <c r="C26" s="220"/>
      <c r="D26" s="220"/>
      <c r="E26" s="220"/>
      <c r="F26" s="221" t="s">
        <v>122</v>
      </c>
      <c r="G26" s="222"/>
      <c r="H26" s="222"/>
      <c r="I26" s="222"/>
      <c r="J26" s="222"/>
      <c r="K26" s="222" t="s">
        <v>123</v>
      </c>
      <c r="L26" s="222"/>
      <c r="M26" s="222"/>
      <c r="N26" s="222"/>
      <c r="O26" s="222"/>
      <c r="P26" s="222" t="s">
        <v>124</v>
      </c>
      <c r="Q26" s="222"/>
      <c r="R26" s="222"/>
      <c r="S26" s="223" t="s">
        <v>125</v>
      </c>
      <c r="T26" s="122"/>
      <c r="U26" s="122"/>
      <c r="V26" s="122"/>
      <c r="W26" s="123"/>
      <c r="AB26" s="75" t="str">
        <f>IF(F27+F41='様式２-２（１）~３（１）'!F9,"","←設備費において、商業施設設置主体者と入居事業者の補助事業に要する経費の合計が、様式２　２（２）の表と同じ値になっていません")</f>
        <v/>
      </c>
    </row>
    <row r="27" spans="1:28" ht="14.25" thickTop="1" x14ac:dyDescent="0.15">
      <c r="A27" s="209" t="s">
        <v>46</v>
      </c>
      <c r="B27" s="210"/>
      <c r="C27" s="210"/>
      <c r="D27" s="210"/>
      <c r="E27" s="211"/>
      <c r="F27" s="212"/>
      <c r="G27" s="213"/>
      <c r="H27" s="213"/>
      <c r="I27" s="213"/>
      <c r="J27" s="65" t="s">
        <v>0</v>
      </c>
      <c r="K27" s="212"/>
      <c r="L27" s="213"/>
      <c r="M27" s="213"/>
      <c r="N27" s="213"/>
      <c r="O27" s="65" t="s">
        <v>0</v>
      </c>
      <c r="P27" s="214" t="e">
        <f>S11</f>
        <v>#DIV/0!</v>
      </c>
      <c r="Q27" s="215"/>
      <c r="R27" s="66" t="s">
        <v>47</v>
      </c>
      <c r="S27" s="216" t="e">
        <f>ROUNDDOWN(K27*P27/100,0)</f>
        <v>#DIV/0!</v>
      </c>
      <c r="T27" s="217"/>
      <c r="U27" s="217"/>
      <c r="V27" s="217"/>
      <c r="W27" s="65" t="s">
        <v>0</v>
      </c>
      <c r="AB27" s="75" t="str">
        <f>IF(K27+K41='様式２-２（１）~３（１）'!K9,"","←設備費において、商業施設設置主体者と入居事業者の補助対象経費の合計が、様式２　２（２）の表と同じ値になっていません")</f>
        <v/>
      </c>
    </row>
    <row r="29" spans="1:28" x14ac:dyDescent="0.15">
      <c r="A29" s="24" t="s">
        <v>131</v>
      </c>
    </row>
    <row r="30" spans="1:28" ht="40.5" customHeight="1" x14ac:dyDescent="0.15">
      <c r="A30" s="89" t="s">
        <v>68</v>
      </c>
      <c r="B30" s="89"/>
      <c r="C30" s="89"/>
      <c r="D30" s="89"/>
      <c r="E30" s="89"/>
      <c r="F30" s="116" t="s">
        <v>122</v>
      </c>
      <c r="G30" s="89"/>
      <c r="H30" s="89"/>
      <c r="I30" s="89"/>
      <c r="J30" s="89"/>
      <c r="K30" s="89" t="s">
        <v>132</v>
      </c>
      <c r="L30" s="89"/>
      <c r="M30" s="89"/>
      <c r="N30" s="89"/>
      <c r="O30" s="89"/>
      <c r="P30" s="116" t="s">
        <v>133</v>
      </c>
      <c r="Q30" s="89"/>
      <c r="R30" s="89"/>
      <c r="S30" s="218" t="s">
        <v>134</v>
      </c>
      <c r="T30" s="128"/>
      <c r="U30" s="128"/>
      <c r="V30" s="128"/>
      <c r="W30" s="137"/>
    </row>
    <row r="31" spans="1:28" x14ac:dyDescent="0.15">
      <c r="A31" s="67">
        <v>1</v>
      </c>
      <c r="B31" s="205"/>
      <c r="C31" s="205"/>
      <c r="D31" s="205"/>
      <c r="E31" s="206"/>
      <c r="F31" s="207"/>
      <c r="G31" s="208"/>
      <c r="H31" s="208"/>
      <c r="I31" s="208"/>
      <c r="J31" s="61" t="s">
        <v>0</v>
      </c>
      <c r="K31" s="207"/>
      <c r="L31" s="208"/>
      <c r="M31" s="208"/>
      <c r="N31" s="208"/>
      <c r="O31" s="61" t="s">
        <v>0</v>
      </c>
      <c r="P31" s="192" t="s">
        <v>112</v>
      </c>
      <c r="Q31" s="193"/>
      <c r="R31" s="194"/>
      <c r="S31" s="195">
        <f>ROUNDDOWN(K31*3/4,0)</f>
        <v>0</v>
      </c>
      <c r="T31" s="196"/>
      <c r="U31" s="196"/>
      <c r="V31" s="196"/>
      <c r="W31" s="73" t="s">
        <v>0</v>
      </c>
    </row>
    <row r="32" spans="1:28" x14ac:dyDescent="0.15">
      <c r="A32" s="68">
        <v>2</v>
      </c>
      <c r="B32" s="188"/>
      <c r="C32" s="188"/>
      <c r="D32" s="188"/>
      <c r="E32" s="189"/>
      <c r="F32" s="190"/>
      <c r="G32" s="191"/>
      <c r="H32" s="191"/>
      <c r="I32" s="191"/>
      <c r="J32" s="69" t="s">
        <v>0</v>
      </c>
      <c r="K32" s="190"/>
      <c r="L32" s="191"/>
      <c r="M32" s="191"/>
      <c r="N32" s="191"/>
      <c r="O32" s="69" t="s">
        <v>0</v>
      </c>
      <c r="P32" s="192" t="s">
        <v>112</v>
      </c>
      <c r="Q32" s="193"/>
      <c r="R32" s="194"/>
      <c r="S32" s="195">
        <f t="shared" ref="S32:S40" si="0">ROUNDDOWN(K32*3/4,0)</f>
        <v>0</v>
      </c>
      <c r="T32" s="196"/>
      <c r="U32" s="196"/>
      <c r="V32" s="196"/>
      <c r="W32" s="73" t="s">
        <v>0</v>
      </c>
    </row>
    <row r="33" spans="1:28" x14ac:dyDescent="0.15">
      <c r="A33" s="68">
        <v>3</v>
      </c>
      <c r="B33" s="188"/>
      <c r="C33" s="188"/>
      <c r="D33" s="188"/>
      <c r="E33" s="189"/>
      <c r="F33" s="190"/>
      <c r="G33" s="191"/>
      <c r="H33" s="191"/>
      <c r="I33" s="191"/>
      <c r="J33" s="70" t="s">
        <v>0</v>
      </c>
      <c r="K33" s="190"/>
      <c r="L33" s="191"/>
      <c r="M33" s="191"/>
      <c r="N33" s="191"/>
      <c r="O33" s="70" t="s">
        <v>0</v>
      </c>
      <c r="P33" s="192" t="s">
        <v>112</v>
      </c>
      <c r="Q33" s="193"/>
      <c r="R33" s="194"/>
      <c r="S33" s="195">
        <f t="shared" si="0"/>
        <v>0</v>
      </c>
      <c r="T33" s="196"/>
      <c r="U33" s="196"/>
      <c r="V33" s="196"/>
      <c r="W33" s="73" t="s">
        <v>0</v>
      </c>
    </row>
    <row r="34" spans="1:28" x14ac:dyDescent="0.15">
      <c r="A34" s="68">
        <v>4</v>
      </c>
      <c r="B34" s="188"/>
      <c r="C34" s="188"/>
      <c r="D34" s="188"/>
      <c r="E34" s="189"/>
      <c r="F34" s="190"/>
      <c r="G34" s="191"/>
      <c r="H34" s="191"/>
      <c r="I34" s="191"/>
      <c r="J34" s="69" t="s">
        <v>0</v>
      </c>
      <c r="K34" s="190"/>
      <c r="L34" s="191"/>
      <c r="M34" s="191"/>
      <c r="N34" s="191"/>
      <c r="O34" s="69" t="s">
        <v>0</v>
      </c>
      <c r="P34" s="192" t="s">
        <v>112</v>
      </c>
      <c r="Q34" s="193"/>
      <c r="R34" s="194"/>
      <c r="S34" s="195">
        <f t="shared" si="0"/>
        <v>0</v>
      </c>
      <c r="T34" s="196"/>
      <c r="U34" s="196"/>
      <c r="V34" s="196"/>
      <c r="W34" s="73" t="s">
        <v>0</v>
      </c>
    </row>
    <row r="35" spans="1:28" x14ac:dyDescent="0.15">
      <c r="A35" s="68">
        <v>5</v>
      </c>
      <c r="B35" s="188"/>
      <c r="C35" s="188"/>
      <c r="D35" s="188"/>
      <c r="E35" s="189"/>
      <c r="F35" s="190"/>
      <c r="G35" s="191"/>
      <c r="H35" s="191"/>
      <c r="I35" s="191"/>
      <c r="J35" s="69" t="s">
        <v>0</v>
      </c>
      <c r="K35" s="190"/>
      <c r="L35" s="191"/>
      <c r="M35" s="191"/>
      <c r="N35" s="191"/>
      <c r="O35" s="69" t="s">
        <v>0</v>
      </c>
      <c r="P35" s="192" t="s">
        <v>112</v>
      </c>
      <c r="Q35" s="193"/>
      <c r="R35" s="194"/>
      <c r="S35" s="195">
        <f t="shared" si="0"/>
        <v>0</v>
      </c>
      <c r="T35" s="196"/>
      <c r="U35" s="196"/>
      <c r="V35" s="196"/>
      <c r="W35" s="73" t="s">
        <v>0</v>
      </c>
    </row>
    <row r="36" spans="1:28" x14ac:dyDescent="0.15">
      <c r="A36" s="68">
        <v>6</v>
      </c>
      <c r="B36" s="188"/>
      <c r="C36" s="188"/>
      <c r="D36" s="188"/>
      <c r="E36" s="189"/>
      <c r="F36" s="190"/>
      <c r="G36" s="191"/>
      <c r="H36" s="191"/>
      <c r="I36" s="191"/>
      <c r="J36" s="70" t="s">
        <v>0</v>
      </c>
      <c r="K36" s="190"/>
      <c r="L36" s="191"/>
      <c r="M36" s="191"/>
      <c r="N36" s="191"/>
      <c r="O36" s="70" t="s">
        <v>0</v>
      </c>
      <c r="P36" s="192" t="s">
        <v>112</v>
      </c>
      <c r="Q36" s="193"/>
      <c r="R36" s="194"/>
      <c r="S36" s="195">
        <f t="shared" si="0"/>
        <v>0</v>
      </c>
      <c r="T36" s="196"/>
      <c r="U36" s="196"/>
      <c r="V36" s="196"/>
      <c r="W36" s="73" t="s">
        <v>0</v>
      </c>
    </row>
    <row r="37" spans="1:28" x14ac:dyDescent="0.15">
      <c r="A37" s="68">
        <v>7</v>
      </c>
      <c r="B37" s="188"/>
      <c r="C37" s="188"/>
      <c r="D37" s="188"/>
      <c r="E37" s="189"/>
      <c r="F37" s="190"/>
      <c r="G37" s="191"/>
      <c r="H37" s="191"/>
      <c r="I37" s="191"/>
      <c r="J37" s="69" t="s">
        <v>0</v>
      </c>
      <c r="K37" s="190"/>
      <c r="L37" s="191"/>
      <c r="M37" s="191"/>
      <c r="N37" s="191"/>
      <c r="O37" s="69" t="s">
        <v>0</v>
      </c>
      <c r="P37" s="192" t="s">
        <v>112</v>
      </c>
      <c r="Q37" s="193"/>
      <c r="R37" s="194"/>
      <c r="S37" s="195">
        <f t="shared" si="0"/>
        <v>0</v>
      </c>
      <c r="T37" s="196"/>
      <c r="U37" s="196"/>
      <c r="V37" s="196"/>
      <c r="W37" s="73" t="s">
        <v>0</v>
      </c>
    </row>
    <row r="38" spans="1:28" x14ac:dyDescent="0.15">
      <c r="A38" s="68">
        <v>8</v>
      </c>
      <c r="B38" s="188"/>
      <c r="C38" s="188"/>
      <c r="D38" s="188"/>
      <c r="E38" s="189"/>
      <c r="F38" s="190"/>
      <c r="G38" s="191"/>
      <c r="H38" s="191"/>
      <c r="I38" s="191"/>
      <c r="J38" s="70" t="s">
        <v>0</v>
      </c>
      <c r="K38" s="190"/>
      <c r="L38" s="191"/>
      <c r="M38" s="191"/>
      <c r="N38" s="191"/>
      <c r="O38" s="70" t="s">
        <v>0</v>
      </c>
      <c r="P38" s="192" t="s">
        <v>112</v>
      </c>
      <c r="Q38" s="193"/>
      <c r="R38" s="194"/>
      <c r="S38" s="195">
        <f t="shared" si="0"/>
        <v>0</v>
      </c>
      <c r="T38" s="196"/>
      <c r="U38" s="196"/>
      <c r="V38" s="196"/>
      <c r="W38" s="73" t="s">
        <v>0</v>
      </c>
    </row>
    <row r="39" spans="1:28" x14ac:dyDescent="0.15">
      <c r="A39" s="68">
        <v>9</v>
      </c>
      <c r="B39" s="188"/>
      <c r="C39" s="188"/>
      <c r="D39" s="188"/>
      <c r="E39" s="189"/>
      <c r="F39" s="190"/>
      <c r="G39" s="191"/>
      <c r="H39" s="191"/>
      <c r="I39" s="191"/>
      <c r="J39" s="69" t="s">
        <v>0</v>
      </c>
      <c r="K39" s="190"/>
      <c r="L39" s="191"/>
      <c r="M39" s="191"/>
      <c r="N39" s="191"/>
      <c r="O39" s="69" t="s">
        <v>0</v>
      </c>
      <c r="P39" s="192" t="s">
        <v>112</v>
      </c>
      <c r="Q39" s="193"/>
      <c r="R39" s="194"/>
      <c r="S39" s="195">
        <f t="shared" si="0"/>
        <v>0</v>
      </c>
      <c r="T39" s="196"/>
      <c r="U39" s="196"/>
      <c r="V39" s="196"/>
      <c r="W39" s="73" t="s">
        <v>0</v>
      </c>
    </row>
    <row r="40" spans="1:28" ht="14.25" thickBot="1" x14ac:dyDescent="0.2">
      <c r="A40" s="71">
        <v>10</v>
      </c>
      <c r="B40" s="197"/>
      <c r="C40" s="197"/>
      <c r="D40" s="197"/>
      <c r="E40" s="198"/>
      <c r="F40" s="199"/>
      <c r="G40" s="200"/>
      <c r="H40" s="200"/>
      <c r="I40" s="200"/>
      <c r="J40" s="63" t="s">
        <v>0</v>
      </c>
      <c r="K40" s="201"/>
      <c r="L40" s="202"/>
      <c r="M40" s="202"/>
      <c r="N40" s="202"/>
      <c r="O40" s="63" t="s">
        <v>0</v>
      </c>
      <c r="P40" s="192" t="s">
        <v>112</v>
      </c>
      <c r="Q40" s="193"/>
      <c r="R40" s="194"/>
      <c r="S40" s="203">
        <f t="shared" si="0"/>
        <v>0</v>
      </c>
      <c r="T40" s="204"/>
      <c r="U40" s="204"/>
      <c r="V40" s="204"/>
      <c r="W40" s="74" t="s">
        <v>0</v>
      </c>
      <c r="AB40" s="75" t="str">
        <f>IF(F27+F41='様式２-２（１）~３（１）'!F9,"","←設備費において、商業施設設置主体者と入居事業者の補助事業に要する経費の合計が、様式２　２（２）の表と同じ値になっていません")</f>
        <v/>
      </c>
    </row>
    <row r="41" spans="1:28" ht="14.25" thickTop="1" x14ac:dyDescent="0.15">
      <c r="A41" s="180" t="s">
        <v>119</v>
      </c>
      <c r="B41" s="180"/>
      <c r="C41" s="180"/>
      <c r="D41" s="180"/>
      <c r="E41" s="180"/>
      <c r="F41" s="181">
        <f>SUM(F31:I40)</f>
        <v>0</v>
      </c>
      <c r="G41" s="182"/>
      <c r="H41" s="182"/>
      <c r="I41" s="182"/>
      <c r="J41" s="27" t="s">
        <v>0</v>
      </c>
      <c r="K41" s="181">
        <f>SUM(K31:N40)</f>
        <v>0</v>
      </c>
      <c r="L41" s="182"/>
      <c r="M41" s="182"/>
      <c r="N41" s="182"/>
      <c r="O41" s="27" t="s">
        <v>0</v>
      </c>
      <c r="P41" s="183"/>
      <c r="Q41" s="184"/>
      <c r="R41" s="185"/>
      <c r="S41" s="186">
        <f>SUM(S31:V40)</f>
        <v>0</v>
      </c>
      <c r="T41" s="187"/>
      <c r="U41" s="187"/>
      <c r="V41" s="187"/>
      <c r="W41" s="27" t="s">
        <v>0</v>
      </c>
      <c r="AB41" s="75" t="str">
        <f>IF(K27+K41='様式２-２（１）~３（１）'!K9,"","←設備費において、商業施設設置主体者と入居事業者の補助対象経費の合計が、様式２　２（２）の表と同じ値になっていません")</f>
        <v/>
      </c>
    </row>
    <row r="42" spans="1:28" x14ac:dyDescent="0.15">
      <c r="A42" s="72" t="s">
        <v>135</v>
      </c>
    </row>
    <row r="43" spans="1:28" x14ac:dyDescent="0.15">
      <c r="A43" s="2" t="s">
        <v>136</v>
      </c>
      <c r="N43" s="33"/>
      <c r="Q43" s="18"/>
      <c r="R43" s="18"/>
      <c r="S43" s="18"/>
      <c r="T43" s="18"/>
      <c r="U43" s="18"/>
      <c r="V43" s="18"/>
      <c r="W43" s="18"/>
      <c r="X43" s="18"/>
      <c r="Y43" s="18"/>
      <c r="Z43" s="18"/>
    </row>
    <row r="44" spans="1:28" x14ac:dyDescent="0.15">
      <c r="A44" s="2" t="s">
        <v>137</v>
      </c>
      <c r="Q44" s="18"/>
      <c r="R44" s="18"/>
      <c r="S44" s="18"/>
      <c r="T44" s="18"/>
      <c r="U44" s="18"/>
      <c r="V44" s="18"/>
      <c r="W44" s="18"/>
      <c r="X44" s="18"/>
      <c r="Y44" s="18"/>
      <c r="Z44" s="18"/>
    </row>
    <row r="45" spans="1:28" x14ac:dyDescent="0.15">
      <c r="A45" s="2" t="s">
        <v>138</v>
      </c>
    </row>
    <row r="46" spans="1:28" x14ac:dyDescent="0.15">
      <c r="A46" s="2" t="s">
        <v>139</v>
      </c>
    </row>
    <row r="47" spans="1:28" x14ac:dyDescent="0.15">
      <c r="A47" s="2" t="s">
        <v>140</v>
      </c>
    </row>
    <row r="48" spans="1:28" x14ac:dyDescent="0.15">
      <c r="A48" s="2" t="s">
        <v>141</v>
      </c>
    </row>
  </sheetData>
  <sheetProtection password="CC13" sheet="1" objects="1" scenarios="1"/>
  <mergeCells count="131">
    <mergeCell ref="A6:E6"/>
    <mergeCell ref="F6:J6"/>
    <mergeCell ref="K6:O6"/>
    <mergeCell ref="P6:R6"/>
    <mergeCell ref="S6:W6"/>
    <mergeCell ref="A7:E7"/>
    <mergeCell ref="F7:J7"/>
    <mergeCell ref="K7:N7"/>
    <mergeCell ref="P7:R7"/>
    <mergeCell ref="S7:V7"/>
    <mergeCell ref="A8:E8"/>
    <mergeCell ref="F8:J8"/>
    <mergeCell ref="K8:N8"/>
    <mergeCell ref="P8:R8"/>
    <mergeCell ref="S8:V8"/>
    <mergeCell ref="A9:E9"/>
    <mergeCell ref="F9:J9"/>
    <mergeCell ref="K9:N9"/>
    <mergeCell ref="P9:R9"/>
    <mergeCell ref="S9:V9"/>
    <mergeCell ref="A10:E10"/>
    <mergeCell ref="F10:J10"/>
    <mergeCell ref="K10:N10"/>
    <mergeCell ref="P10:R10"/>
    <mergeCell ref="S10:V10"/>
    <mergeCell ref="A11:E11"/>
    <mergeCell ref="F11:J11"/>
    <mergeCell ref="K11:N11"/>
    <mergeCell ref="P11:R11"/>
    <mergeCell ref="S11:V11"/>
    <mergeCell ref="A15:E15"/>
    <mergeCell ref="F15:J15"/>
    <mergeCell ref="K15:O15"/>
    <mergeCell ref="P15:R15"/>
    <mergeCell ref="S15:W15"/>
    <mergeCell ref="A16:E16"/>
    <mergeCell ref="F16:I16"/>
    <mergeCell ref="K16:N16"/>
    <mergeCell ref="P16:Q16"/>
    <mergeCell ref="S16:V16"/>
    <mergeCell ref="A17:E17"/>
    <mergeCell ref="F17:I17"/>
    <mergeCell ref="K17:N17"/>
    <mergeCell ref="P17:Q17"/>
    <mergeCell ref="S17:V17"/>
    <mergeCell ref="A18:E18"/>
    <mergeCell ref="F18:I18"/>
    <mergeCell ref="K18:N18"/>
    <mergeCell ref="P18:R18"/>
    <mergeCell ref="S18:V18"/>
    <mergeCell ref="K24:L24"/>
    <mergeCell ref="A26:E26"/>
    <mergeCell ref="F26:J26"/>
    <mergeCell ref="K26:O26"/>
    <mergeCell ref="P26:R26"/>
    <mergeCell ref="S26:W26"/>
    <mergeCell ref="A21:E21"/>
    <mergeCell ref="F21:J21"/>
    <mergeCell ref="K21:O21"/>
    <mergeCell ref="P21:R21"/>
    <mergeCell ref="S21:W21"/>
    <mergeCell ref="A22:E22"/>
    <mergeCell ref="F22:I22"/>
    <mergeCell ref="K22:N22"/>
    <mergeCell ref="P22:Q22"/>
    <mergeCell ref="S22:V22"/>
    <mergeCell ref="A27:E27"/>
    <mergeCell ref="F27:I27"/>
    <mergeCell ref="K27:N27"/>
    <mergeCell ref="P27:Q27"/>
    <mergeCell ref="S27:V27"/>
    <mergeCell ref="A30:E30"/>
    <mergeCell ref="F30:J30"/>
    <mergeCell ref="K30:O30"/>
    <mergeCell ref="P30:R30"/>
    <mergeCell ref="S30:W30"/>
    <mergeCell ref="B31:E31"/>
    <mergeCell ref="F31:I31"/>
    <mergeCell ref="K31:N31"/>
    <mergeCell ref="P31:R31"/>
    <mergeCell ref="S31:V31"/>
    <mergeCell ref="B32:E32"/>
    <mergeCell ref="F32:I32"/>
    <mergeCell ref="K32:N32"/>
    <mergeCell ref="P32:R32"/>
    <mergeCell ref="S32:V32"/>
    <mergeCell ref="B33:E33"/>
    <mergeCell ref="F33:I33"/>
    <mergeCell ref="K33:N33"/>
    <mergeCell ref="P33:R33"/>
    <mergeCell ref="S33:V33"/>
    <mergeCell ref="B34:E34"/>
    <mergeCell ref="F34:I34"/>
    <mergeCell ref="K34:N34"/>
    <mergeCell ref="P34:R34"/>
    <mergeCell ref="S34:V34"/>
    <mergeCell ref="B35:E35"/>
    <mergeCell ref="F35:I35"/>
    <mergeCell ref="K35:N35"/>
    <mergeCell ref="P35:R35"/>
    <mergeCell ref="S35:V35"/>
    <mergeCell ref="B36:E36"/>
    <mergeCell ref="F36:I36"/>
    <mergeCell ref="K36:N36"/>
    <mergeCell ref="P36:R36"/>
    <mergeCell ref="S36:V36"/>
    <mergeCell ref="B37:E37"/>
    <mergeCell ref="F37:I37"/>
    <mergeCell ref="K37:N37"/>
    <mergeCell ref="P37:R37"/>
    <mergeCell ref="S37:V37"/>
    <mergeCell ref="B38:E38"/>
    <mergeCell ref="F38:I38"/>
    <mergeCell ref="K38:N38"/>
    <mergeCell ref="P38:R38"/>
    <mergeCell ref="S38:V38"/>
    <mergeCell ref="A41:E41"/>
    <mergeCell ref="F41:I41"/>
    <mergeCell ref="K41:N41"/>
    <mergeCell ref="P41:R41"/>
    <mergeCell ref="S41:V41"/>
    <mergeCell ref="B39:E39"/>
    <mergeCell ref="F39:I39"/>
    <mergeCell ref="K39:N39"/>
    <mergeCell ref="P39:R39"/>
    <mergeCell ref="S39:V39"/>
    <mergeCell ref="B40:E40"/>
    <mergeCell ref="F40:I40"/>
    <mergeCell ref="K40:N40"/>
    <mergeCell ref="P40:R40"/>
    <mergeCell ref="S40:V40"/>
  </mergeCells>
  <phoneticPr fontId="1"/>
  <dataValidations count="1">
    <dataValidation type="whole" imeMode="off" operator="greaterThanOrEqual" allowBlank="1" showInputMessage="1" showErrorMessage="1" sqref="F31:I40 K31:N40 K27:N27 F27:I27 K22:N22 F22:I22 F16:I17 K16:N17">
      <formula1>0</formula1>
    </dataValidation>
  </dataValidations>
  <pageMargins left="0.7" right="0.7" top="0.75" bottom="0.75" header="0.3" footer="0.3"/>
  <pageSetup paperSize="9" orientation="portrait" r:id="rId1"/>
  <headerFooter>
    <oddHeader>&amp;R【添付資料】</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1"/>
  <sheetViews>
    <sheetView workbookViewId="0"/>
  </sheetViews>
  <sheetFormatPr defaultRowHeight="13.5" x14ac:dyDescent="0.15"/>
  <cols>
    <col min="1" max="1" width="3.625" style="28" customWidth="1"/>
    <col min="2" max="28" width="3.625" customWidth="1"/>
  </cols>
  <sheetData>
    <row r="1" spans="1:30" x14ac:dyDescent="0.15">
      <c r="A1" s="28" t="s">
        <v>144</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x14ac:dyDescent="0.15">
      <c r="A2" s="28" t="s">
        <v>145</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x14ac:dyDescent="0.15">
      <c r="B3" s="28"/>
      <c r="C3" s="28"/>
      <c r="D3" s="28"/>
      <c r="E3" s="28"/>
      <c r="F3" s="28"/>
      <c r="G3" s="28"/>
      <c r="H3" s="28"/>
      <c r="I3" s="28"/>
      <c r="J3" s="76" t="s">
        <v>88</v>
      </c>
      <c r="K3" s="76"/>
      <c r="L3" s="76"/>
      <c r="M3" s="308"/>
      <c r="N3" s="308"/>
      <c r="O3" s="308"/>
      <c r="P3" s="308"/>
      <c r="Q3" s="308"/>
      <c r="R3" s="308"/>
      <c r="S3" s="308"/>
      <c r="T3" s="308"/>
      <c r="U3" s="308"/>
      <c r="V3" s="308"/>
      <c r="W3" s="308"/>
      <c r="X3" s="308"/>
      <c r="Y3" s="308"/>
      <c r="Z3" s="28"/>
      <c r="AA3" s="28"/>
      <c r="AB3" s="28"/>
      <c r="AC3" s="28"/>
    </row>
    <row r="4" spans="1:30" x14ac:dyDescent="0.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x14ac:dyDescent="0.15">
      <c r="A5" s="89" t="s">
        <v>29</v>
      </c>
      <c r="B5" s="89"/>
      <c r="C5" s="89"/>
      <c r="D5" s="89"/>
      <c r="E5" s="116" t="s">
        <v>30</v>
      </c>
      <c r="F5" s="89"/>
      <c r="G5" s="89"/>
      <c r="H5" s="89"/>
      <c r="I5" s="116" t="s">
        <v>45</v>
      </c>
      <c r="J5" s="89"/>
      <c r="K5" s="89"/>
      <c r="L5" s="89"/>
      <c r="M5" s="89" t="s">
        <v>1</v>
      </c>
      <c r="N5" s="89"/>
      <c r="O5" s="89"/>
      <c r="P5" s="89"/>
      <c r="Q5" s="89" t="s">
        <v>10</v>
      </c>
      <c r="R5" s="89"/>
      <c r="S5" s="89"/>
      <c r="T5" s="89"/>
      <c r="U5" s="89"/>
      <c r="V5" s="89"/>
      <c r="W5" s="89" t="s">
        <v>13</v>
      </c>
      <c r="X5" s="89"/>
      <c r="Y5" s="89"/>
      <c r="Z5" s="294" t="s">
        <v>92</v>
      </c>
      <c r="AA5" s="295"/>
      <c r="AB5" s="295"/>
      <c r="AC5" s="296"/>
    </row>
    <row r="6" spans="1:30" ht="14.25" thickBot="1" x14ac:dyDescent="0.2">
      <c r="A6" s="92"/>
      <c r="B6" s="92"/>
      <c r="C6" s="92"/>
      <c r="D6" s="92"/>
      <c r="E6" s="92"/>
      <c r="F6" s="92"/>
      <c r="G6" s="92"/>
      <c r="H6" s="92"/>
      <c r="I6" s="92"/>
      <c r="J6" s="92"/>
      <c r="K6" s="92"/>
      <c r="L6" s="92"/>
      <c r="M6" s="92"/>
      <c r="N6" s="92"/>
      <c r="O6" s="92"/>
      <c r="P6" s="92"/>
      <c r="Q6" s="92" t="s">
        <v>11</v>
      </c>
      <c r="R6" s="92"/>
      <c r="S6" s="92"/>
      <c r="T6" s="92" t="s">
        <v>12</v>
      </c>
      <c r="U6" s="92"/>
      <c r="V6" s="92"/>
      <c r="W6" s="92"/>
      <c r="X6" s="92"/>
      <c r="Y6" s="92"/>
      <c r="Z6" s="294"/>
      <c r="AA6" s="295"/>
      <c r="AB6" s="295"/>
      <c r="AC6" s="296"/>
    </row>
    <row r="7" spans="1:30" ht="14.25" thickTop="1" x14ac:dyDescent="0.15">
      <c r="A7" s="297"/>
      <c r="B7" s="297"/>
      <c r="C7" s="297"/>
      <c r="D7" s="297"/>
      <c r="E7" s="297"/>
      <c r="F7" s="297"/>
      <c r="G7" s="297"/>
      <c r="H7" s="297"/>
      <c r="I7" s="298"/>
      <c r="J7" s="299"/>
      <c r="K7" s="299"/>
      <c r="L7" s="36" t="s">
        <v>0</v>
      </c>
      <c r="M7" s="298"/>
      <c r="N7" s="299"/>
      <c r="O7" s="299"/>
      <c r="P7" s="36" t="s">
        <v>0</v>
      </c>
      <c r="Q7" s="300">
        <f>ROUNDDOWN(IF($Z$7="申請者",M7*'様式２-２（１）~３（１）'!$AA$82/100,IF($Z$7="被災中小企業",'様式２-３（２）~４(申請者１)'!M7*3/4,IF($Z$7="入居事業者（被災中小企業を除く）",'様式２-３（２）~４(申請者１)'!M7*0,"0"))),0)</f>
        <v>0</v>
      </c>
      <c r="R7" s="300"/>
      <c r="S7" s="300"/>
      <c r="T7" s="301">
        <f>I7-Q7</f>
        <v>0</v>
      </c>
      <c r="U7" s="301"/>
      <c r="V7" s="301"/>
      <c r="W7" s="297"/>
      <c r="X7" s="297"/>
      <c r="Y7" s="297"/>
      <c r="Z7" s="302"/>
      <c r="AA7" s="303"/>
      <c r="AB7" s="303"/>
      <c r="AC7" s="304"/>
      <c r="AD7" s="81" t="str">
        <f t="shared" ref="AD7:AD20" si="0">IF(I7&gt;=M7,"","←補助対象経費が補助事業に要する経費を超えています")</f>
        <v/>
      </c>
    </row>
    <row r="8" spans="1:30" ht="13.5" customHeight="1" x14ac:dyDescent="0.15">
      <c r="A8" s="297"/>
      <c r="B8" s="297"/>
      <c r="C8" s="297"/>
      <c r="D8" s="297"/>
      <c r="E8" s="305"/>
      <c r="F8" s="305"/>
      <c r="G8" s="305"/>
      <c r="H8" s="305"/>
      <c r="I8" s="298"/>
      <c r="J8" s="299"/>
      <c r="K8" s="299"/>
      <c r="L8" s="36" t="s">
        <v>0</v>
      </c>
      <c r="M8" s="298"/>
      <c r="N8" s="299"/>
      <c r="O8" s="299"/>
      <c r="P8" s="36" t="s">
        <v>0</v>
      </c>
      <c r="Q8" s="300">
        <f>ROUNDDOWN(IF($Z$7="申請者",M8*'様式２-２（１）~３（１）'!$AA$82/100,IF($Z$7="被災中小企業",'様式２-３（２）~４(申請者１)'!M8*3/4,IF($Z$7="入居事業者（被災中小企業を除く）",'様式２-３（２）~４(申請者１)'!M8*0,"0"))),0)</f>
        <v>0</v>
      </c>
      <c r="R8" s="300"/>
      <c r="S8" s="300"/>
      <c r="T8" s="301">
        <f t="shared" ref="T8:T21" si="1">I8-Q8</f>
        <v>0</v>
      </c>
      <c r="U8" s="301"/>
      <c r="V8" s="301"/>
      <c r="W8" s="305"/>
      <c r="X8" s="305"/>
      <c r="Y8" s="305"/>
      <c r="Z8" s="309" t="str">
        <f>IF(Z7="","↑こちらのセルで区分を必ず選んでください。","")</f>
        <v>↑こちらのセルで区分を必ず選んでください。</v>
      </c>
      <c r="AA8" s="310"/>
      <c r="AB8" s="310"/>
      <c r="AC8" s="310"/>
      <c r="AD8" s="81" t="str">
        <f t="shared" si="0"/>
        <v/>
      </c>
    </row>
    <row r="9" spans="1:30" x14ac:dyDescent="0.15">
      <c r="A9" s="297"/>
      <c r="B9" s="297"/>
      <c r="C9" s="297"/>
      <c r="D9" s="297"/>
      <c r="E9" s="305"/>
      <c r="F9" s="305"/>
      <c r="G9" s="305"/>
      <c r="H9" s="305"/>
      <c r="I9" s="298"/>
      <c r="J9" s="299"/>
      <c r="K9" s="299"/>
      <c r="L9" s="36" t="s">
        <v>0</v>
      </c>
      <c r="M9" s="298"/>
      <c r="N9" s="299"/>
      <c r="O9" s="299"/>
      <c r="P9" s="36" t="s">
        <v>0</v>
      </c>
      <c r="Q9" s="300">
        <f>ROUNDDOWN(IF($Z$7="申請者",M9*'様式２-２（１）~３（１）'!$AA$82/100,IF($Z$7="被災中小企業",'様式２-３（２）~４(申請者１)'!M9*3/4,IF($Z$7="入居事業者（被災中小企業を除く）",'様式２-３（２）~４(申請者１)'!M9*0,"0"))),0)</f>
        <v>0</v>
      </c>
      <c r="R9" s="300"/>
      <c r="S9" s="300"/>
      <c r="T9" s="301">
        <f t="shared" si="1"/>
        <v>0</v>
      </c>
      <c r="U9" s="301"/>
      <c r="V9" s="301"/>
      <c r="W9" s="305"/>
      <c r="X9" s="305"/>
      <c r="Y9" s="305"/>
      <c r="Z9" s="311"/>
      <c r="AA9" s="312"/>
      <c r="AB9" s="312"/>
      <c r="AC9" s="312"/>
      <c r="AD9" s="81" t="str">
        <f t="shared" si="0"/>
        <v/>
      </c>
    </row>
    <row r="10" spans="1:30" x14ac:dyDescent="0.15">
      <c r="A10" s="297"/>
      <c r="B10" s="297"/>
      <c r="C10" s="297"/>
      <c r="D10" s="297"/>
      <c r="E10" s="305"/>
      <c r="F10" s="305"/>
      <c r="G10" s="305"/>
      <c r="H10" s="305"/>
      <c r="I10" s="298"/>
      <c r="J10" s="299"/>
      <c r="K10" s="299"/>
      <c r="L10" s="36" t="s">
        <v>0</v>
      </c>
      <c r="M10" s="298"/>
      <c r="N10" s="299"/>
      <c r="O10" s="299"/>
      <c r="P10" s="36" t="s">
        <v>0</v>
      </c>
      <c r="Q10" s="300">
        <f>ROUNDDOWN(IF($Z$7="申請者",M10*'様式２-２（１）~３（１）'!$AA$82/100,IF($Z$7="被災中小企業",'様式２-３（２）~４(申請者１)'!M10*3/4,IF($Z$7="入居事業者（被災中小企業を除く）",'様式２-３（２）~４(申請者１)'!M10*0,"0"))),0)</f>
        <v>0</v>
      </c>
      <c r="R10" s="300"/>
      <c r="S10" s="300"/>
      <c r="T10" s="301">
        <f t="shared" si="1"/>
        <v>0</v>
      </c>
      <c r="U10" s="301"/>
      <c r="V10" s="301"/>
      <c r="W10" s="305"/>
      <c r="X10" s="305"/>
      <c r="Y10" s="305"/>
      <c r="Z10" s="311"/>
      <c r="AA10" s="312"/>
      <c r="AB10" s="312"/>
      <c r="AC10" s="312"/>
      <c r="AD10" s="81" t="str">
        <f t="shared" si="0"/>
        <v/>
      </c>
    </row>
    <row r="11" spans="1:30" x14ac:dyDescent="0.15">
      <c r="A11" s="297"/>
      <c r="B11" s="297"/>
      <c r="C11" s="297"/>
      <c r="D11" s="297"/>
      <c r="E11" s="305"/>
      <c r="F11" s="305"/>
      <c r="G11" s="305"/>
      <c r="H11" s="305"/>
      <c r="I11" s="298"/>
      <c r="J11" s="299"/>
      <c r="K11" s="299"/>
      <c r="L11" s="36" t="s">
        <v>0</v>
      </c>
      <c r="M11" s="298"/>
      <c r="N11" s="299"/>
      <c r="O11" s="299"/>
      <c r="P11" s="36" t="s">
        <v>0</v>
      </c>
      <c r="Q11" s="300">
        <f>ROUNDDOWN(IF($Z$7="申請者",M11*'様式２-２（１）~３（１）'!$AA$82/100,IF($Z$7="被災中小企業",'様式２-３（２）~４(申請者１)'!M11*3/4,IF($Z$7="入居事業者（被災中小企業を除く）",'様式２-３（２）~４(申請者１)'!M11*0,"0"))),0)</f>
        <v>0</v>
      </c>
      <c r="R11" s="300"/>
      <c r="S11" s="300"/>
      <c r="T11" s="301">
        <f t="shared" si="1"/>
        <v>0</v>
      </c>
      <c r="U11" s="301"/>
      <c r="V11" s="301"/>
      <c r="W11" s="305"/>
      <c r="X11" s="305"/>
      <c r="Y11" s="305"/>
      <c r="Z11" s="311"/>
      <c r="AA11" s="312"/>
      <c r="AB11" s="312"/>
      <c r="AC11" s="312"/>
      <c r="AD11" s="81" t="str">
        <f t="shared" si="0"/>
        <v/>
      </c>
    </row>
    <row r="12" spans="1:30" x14ac:dyDescent="0.15">
      <c r="A12" s="297"/>
      <c r="B12" s="297"/>
      <c r="C12" s="297"/>
      <c r="D12" s="297"/>
      <c r="E12" s="305"/>
      <c r="F12" s="305"/>
      <c r="G12" s="305"/>
      <c r="H12" s="305"/>
      <c r="I12" s="298"/>
      <c r="J12" s="299"/>
      <c r="K12" s="299"/>
      <c r="L12" s="36" t="s">
        <v>0</v>
      </c>
      <c r="M12" s="298"/>
      <c r="N12" s="299"/>
      <c r="O12" s="299"/>
      <c r="P12" s="36" t="s">
        <v>0</v>
      </c>
      <c r="Q12" s="300">
        <f>ROUNDDOWN(IF($Z$7="申請者",M12*'様式２-２（１）~３（１）'!$AA$82/100,IF($Z$7="被災中小企業",'様式２-３（２）~４(申請者１)'!M12*3/4,IF($Z$7="入居事業者（被災中小企業を除く）",'様式２-３（２）~４(申請者１)'!M12*0,"0"))),0)</f>
        <v>0</v>
      </c>
      <c r="R12" s="300"/>
      <c r="S12" s="300"/>
      <c r="T12" s="301">
        <f t="shared" si="1"/>
        <v>0</v>
      </c>
      <c r="U12" s="301"/>
      <c r="V12" s="301"/>
      <c r="W12" s="305"/>
      <c r="X12" s="305"/>
      <c r="Y12" s="305"/>
      <c r="Z12" s="28"/>
      <c r="AA12" s="28"/>
      <c r="AB12" s="28"/>
      <c r="AC12" s="77"/>
      <c r="AD12" s="81" t="str">
        <f t="shared" si="0"/>
        <v/>
      </c>
    </row>
    <row r="13" spans="1:30" x14ac:dyDescent="0.15">
      <c r="A13" s="297"/>
      <c r="B13" s="297"/>
      <c r="C13" s="297"/>
      <c r="D13" s="297"/>
      <c r="E13" s="305"/>
      <c r="F13" s="305"/>
      <c r="G13" s="305"/>
      <c r="H13" s="305"/>
      <c r="I13" s="298"/>
      <c r="J13" s="299"/>
      <c r="K13" s="299"/>
      <c r="L13" s="36" t="s">
        <v>0</v>
      </c>
      <c r="M13" s="298"/>
      <c r="N13" s="299"/>
      <c r="O13" s="299"/>
      <c r="P13" s="36" t="s">
        <v>0</v>
      </c>
      <c r="Q13" s="300">
        <f>ROUNDDOWN(IF($Z$7="申請者",M13*'様式２-２（１）~３（１）'!$AA$82/100,IF($Z$7="被災中小企業",'様式２-３（２）~４(申請者１)'!M13*3/4,IF($Z$7="入居事業者（被災中小企業を除く）",'様式２-３（２）~４(申請者１)'!M13*0,"0"))),0)</f>
        <v>0</v>
      </c>
      <c r="R13" s="300"/>
      <c r="S13" s="300"/>
      <c r="T13" s="301">
        <f t="shared" si="1"/>
        <v>0</v>
      </c>
      <c r="U13" s="301"/>
      <c r="V13" s="301"/>
      <c r="W13" s="305"/>
      <c r="X13" s="305"/>
      <c r="Y13" s="305"/>
      <c r="Z13" s="28"/>
      <c r="AA13" s="28"/>
      <c r="AB13" s="28"/>
      <c r="AC13" s="77"/>
      <c r="AD13" s="81" t="str">
        <f t="shared" si="0"/>
        <v/>
      </c>
    </row>
    <row r="14" spans="1:30" x14ac:dyDescent="0.15">
      <c r="A14" s="297"/>
      <c r="B14" s="297"/>
      <c r="C14" s="297"/>
      <c r="D14" s="297"/>
      <c r="E14" s="305"/>
      <c r="F14" s="305"/>
      <c r="G14" s="305"/>
      <c r="H14" s="305"/>
      <c r="I14" s="298"/>
      <c r="J14" s="299"/>
      <c r="K14" s="299"/>
      <c r="L14" s="36" t="s">
        <v>0</v>
      </c>
      <c r="M14" s="298"/>
      <c r="N14" s="299"/>
      <c r="O14" s="299"/>
      <c r="P14" s="36" t="s">
        <v>0</v>
      </c>
      <c r="Q14" s="300">
        <f>ROUNDDOWN(IF($Z$7="申請者",M14*'様式２-２（１）~３（１）'!$AA$82/100,IF($Z$7="被災中小企業",'様式２-３（２）~４(申請者１)'!M14*3/4,IF($Z$7="入居事業者（被災中小企業を除く）",'様式２-３（２）~４(申請者１)'!M14*0,"0"))),0)</f>
        <v>0</v>
      </c>
      <c r="R14" s="300"/>
      <c r="S14" s="300"/>
      <c r="T14" s="301">
        <f t="shared" si="1"/>
        <v>0</v>
      </c>
      <c r="U14" s="301"/>
      <c r="V14" s="301"/>
      <c r="W14" s="305"/>
      <c r="X14" s="305"/>
      <c r="Y14" s="305"/>
      <c r="Z14" s="28"/>
      <c r="AA14" s="28"/>
      <c r="AB14" s="28"/>
      <c r="AC14" s="77"/>
      <c r="AD14" s="81" t="str">
        <f t="shared" si="0"/>
        <v/>
      </c>
    </row>
    <row r="15" spans="1:30" x14ac:dyDescent="0.15">
      <c r="A15" s="297"/>
      <c r="B15" s="297"/>
      <c r="C15" s="297"/>
      <c r="D15" s="297"/>
      <c r="E15" s="305"/>
      <c r="F15" s="305"/>
      <c r="G15" s="305"/>
      <c r="H15" s="305"/>
      <c r="I15" s="298"/>
      <c r="J15" s="299"/>
      <c r="K15" s="299"/>
      <c r="L15" s="36" t="s">
        <v>0</v>
      </c>
      <c r="M15" s="298"/>
      <c r="N15" s="299"/>
      <c r="O15" s="299"/>
      <c r="P15" s="36" t="s">
        <v>0</v>
      </c>
      <c r="Q15" s="300">
        <f>ROUNDDOWN(IF($Z$7="申請者",M15*'様式２-２（１）~３（１）'!$AA$82/100,IF($Z$7="被災中小企業",'様式２-３（２）~４(申請者１)'!M15*3/4,IF($Z$7="入居事業者（被災中小企業を除く）",'様式２-３（２）~４(申請者１)'!M15*0,"0"))),0)</f>
        <v>0</v>
      </c>
      <c r="R15" s="300"/>
      <c r="S15" s="300"/>
      <c r="T15" s="301">
        <f t="shared" si="1"/>
        <v>0</v>
      </c>
      <c r="U15" s="301"/>
      <c r="V15" s="301"/>
      <c r="W15" s="305"/>
      <c r="X15" s="305"/>
      <c r="Y15" s="305"/>
      <c r="Z15" s="28"/>
      <c r="AA15" s="28"/>
      <c r="AB15" s="28"/>
      <c r="AC15" s="77"/>
      <c r="AD15" s="81" t="str">
        <f t="shared" si="0"/>
        <v/>
      </c>
    </row>
    <row r="16" spans="1:30" x14ac:dyDescent="0.15">
      <c r="A16" s="297"/>
      <c r="B16" s="297"/>
      <c r="C16" s="297"/>
      <c r="D16" s="297"/>
      <c r="E16" s="305"/>
      <c r="F16" s="305"/>
      <c r="G16" s="305"/>
      <c r="H16" s="305"/>
      <c r="I16" s="298"/>
      <c r="J16" s="299"/>
      <c r="K16" s="299"/>
      <c r="L16" s="36" t="s">
        <v>0</v>
      </c>
      <c r="M16" s="298"/>
      <c r="N16" s="299"/>
      <c r="O16" s="299"/>
      <c r="P16" s="36" t="s">
        <v>0</v>
      </c>
      <c r="Q16" s="300">
        <f>ROUNDDOWN(IF($Z$7="申請者",M16*'様式２-２（１）~３（１）'!$AA$82/100,IF($Z$7="被災中小企業",'様式２-３（２）~４(申請者１)'!M16*3/4,IF($Z$7="入居事業者（被災中小企業を除く）",'様式２-３（２）~４(申請者１)'!M16*0,"0"))),0)</f>
        <v>0</v>
      </c>
      <c r="R16" s="300"/>
      <c r="S16" s="300"/>
      <c r="T16" s="301">
        <f t="shared" si="1"/>
        <v>0</v>
      </c>
      <c r="U16" s="301"/>
      <c r="V16" s="301"/>
      <c r="W16" s="305"/>
      <c r="X16" s="305"/>
      <c r="Y16" s="305"/>
      <c r="Z16" s="28"/>
      <c r="AA16" s="28"/>
      <c r="AB16" s="28"/>
      <c r="AC16" s="77"/>
      <c r="AD16" s="81" t="str">
        <f t="shared" si="0"/>
        <v/>
      </c>
    </row>
    <row r="17" spans="1:30" x14ac:dyDescent="0.15">
      <c r="A17" s="297"/>
      <c r="B17" s="297"/>
      <c r="C17" s="297"/>
      <c r="D17" s="297"/>
      <c r="E17" s="305"/>
      <c r="F17" s="305"/>
      <c r="G17" s="305"/>
      <c r="H17" s="305"/>
      <c r="I17" s="298"/>
      <c r="J17" s="299"/>
      <c r="K17" s="299"/>
      <c r="L17" s="36" t="s">
        <v>0</v>
      </c>
      <c r="M17" s="298"/>
      <c r="N17" s="299"/>
      <c r="O17" s="299"/>
      <c r="P17" s="36" t="s">
        <v>0</v>
      </c>
      <c r="Q17" s="300">
        <f>ROUNDDOWN(IF($Z$7="申請者",M17*'様式２-２（１）~３（１）'!$AA$82/100,IF($Z$7="被災中小企業",'様式２-３（２）~４(申請者１)'!M17*3/4,IF($Z$7="入居事業者（被災中小企業を除く）",'様式２-３（２）~４(申請者１)'!M17*0,"0"))),0)</f>
        <v>0</v>
      </c>
      <c r="R17" s="300"/>
      <c r="S17" s="300"/>
      <c r="T17" s="301">
        <f t="shared" si="1"/>
        <v>0</v>
      </c>
      <c r="U17" s="301"/>
      <c r="V17" s="301"/>
      <c r="W17" s="305"/>
      <c r="X17" s="305"/>
      <c r="Y17" s="305"/>
      <c r="Z17" s="28"/>
      <c r="AA17" s="28"/>
      <c r="AB17" s="28"/>
      <c r="AC17" s="77"/>
      <c r="AD17" s="81" t="str">
        <f t="shared" si="0"/>
        <v/>
      </c>
    </row>
    <row r="18" spans="1:30" x14ac:dyDescent="0.15">
      <c r="A18" s="297"/>
      <c r="B18" s="297"/>
      <c r="C18" s="297"/>
      <c r="D18" s="297"/>
      <c r="E18" s="305"/>
      <c r="F18" s="305"/>
      <c r="G18" s="305"/>
      <c r="H18" s="305"/>
      <c r="I18" s="298"/>
      <c r="J18" s="299"/>
      <c r="K18" s="299"/>
      <c r="L18" s="36" t="s">
        <v>0</v>
      </c>
      <c r="M18" s="298"/>
      <c r="N18" s="299"/>
      <c r="O18" s="299"/>
      <c r="P18" s="36" t="s">
        <v>0</v>
      </c>
      <c r="Q18" s="300">
        <f>ROUNDDOWN(IF($Z$7="申請者",M18*'様式２-２（１）~３（１）'!$AA$82/100,IF($Z$7="被災中小企業",'様式２-３（２）~４(申請者１)'!M18*3/4,IF($Z$7="入居事業者（被災中小企業を除く）",'様式２-３（２）~４(申請者１)'!M18*0,"0"))),0)</f>
        <v>0</v>
      </c>
      <c r="R18" s="300"/>
      <c r="S18" s="300"/>
      <c r="T18" s="301">
        <f t="shared" si="1"/>
        <v>0</v>
      </c>
      <c r="U18" s="301"/>
      <c r="V18" s="301"/>
      <c r="W18" s="305"/>
      <c r="X18" s="305"/>
      <c r="Y18" s="305"/>
      <c r="Z18" s="28"/>
      <c r="AA18" s="28"/>
      <c r="AB18" s="28"/>
      <c r="AC18" s="77"/>
      <c r="AD18" s="81" t="str">
        <f t="shared" si="0"/>
        <v/>
      </c>
    </row>
    <row r="19" spans="1:30" x14ac:dyDescent="0.15">
      <c r="A19" s="297"/>
      <c r="B19" s="297"/>
      <c r="C19" s="297"/>
      <c r="D19" s="297"/>
      <c r="E19" s="305"/>
      <c r="F19" s="305"/>
      <c r="G19" s="305"/>
      <c r="H19" s="305"/>
      <c r="I19" s="298"/>
      <c r="J19" s="299"/>
      <c r="K19" s="299"/>
      <c r="L19" s="36" t="s">
        <v>0</v>
      </c>
      <c r="M19" s="298"/>
      <c r="N19" s="299"/>
      <c r="O19" s="299"/>
      <c r="P19" s="36" t="s">
        <v>0</v>
      </c>
      <c r="Q19" s="300">
        <f>ROUNDDOWN(IF($Z$7="申請者",M19*'様式２-２（１）~３（１）'!$AA$82/100,IF($Z$7="被災中小企業",'様式２-３（２）~４(申請者１)'!M19*3/4,IF($Z$7="入居事業者（被災中小企業を除く）",'様式２-３（２）~４(申請者１)'!M19*0,"0"))),0)</f>
        <v>0</v>
      </c>
      <c r="R19" s="300"/>
      <c r="S19" s="300"/>
      <c r="T19" s="301">
        <f t="shared" si="1"/>
        <v>0</v>
      </c>
      <c r="U19" s="301"/>
      <c r="V19" s="301"/>
      <c r="W19" s="305"/>
      <c r="X19" s="305"/>
      <c r="Y19" s="305"/>
      <c r="Z19" s="28"/>
      <c r="AA19" s="28"/>
      <c r="AB19" s="28"/>
      <c r="AC19" s="77"/>
      <c r="AD19" s="81" t="str">
        <f t="shared" si="0"/>
        <v/>
      </c>
    </row>
    <row r="20" spans="1:30" x14ac:dyDescent="0.15">
      <c r="A20" s="297"/>
      <c r="B20" s="297"/>
      <c r="C20" s="297"/>
      <c r="D20" s="297"/>
      <c r="E20" s="305"/>
      <c r="F20" s="305"/>
      <c r="G20" s="305"/>
      <c r="H20" s="305"/>
      <c r="I20" s="298"/>
      <c r="J20" s="299"/>
      <c r="K20" s="299"/>
      <c r="L20" s="36" t="s">
        <v>0</v>
      </c>
      <c r="M20" s="298"/>
      <c r="N20" s="299"/>
      <c r="O20" s="299"/>
      <c r="P20" s="36" t="s">
        <v>0</v>
      </c>
      <c r="Q20" s="300">
        <f>ROUNDDOWN(IF($Z$7="申請者",M20*'様式２-２（１）~３（１）'!$AA$82/100,IF($Z$7="被災中小企業",'様式２-３（２）~４(申請者１)'!M20*3/4,IF($Z$7="入居事業者（被災中小企業を除く）",'様式２-３（２）~４(申請者１)'!M20*0,"0"))),0)</f>
        <v>0</v>
      </c>
      <c r="R20" s="300"/>
      <c r="S20" s="300"/>
      <c r="T20" s="301">
        <f t="shared" si="1"/>
        <v>0</v>
      </c>
      <c r="U20" s="301"/>
      <c r="V20" s="301"/>
      <c r="W20" s="305"/>
      <c r="X20" s="305"/>
      <c r="Y20" s="305"/>
      <c r="Z20" s="28"/>
      <c r="AA20" s="28"/>
      <c r="AB20" s="28"/>
      <c r="AC20" s="77"/>
      <c r="AD20" s="81" t="str">
        <f t="shared" si="0"/>
        <v/>
      </c>
    </row>
    <row r="21" spans="1:30" ht="14.25" thickBot="1" x14ac:dyDescent="0.2">
      <c r="A21" s="313"/>
      <c r="B21" s="313"/>
      <c r="C21" s="313"/>
      <c r="D21" s="313"/>
      <c r="E21" s="313"/>
      <c r="F21" s="313"/>
      <c r="G21" s="313"/>
      <c r="H21" s="313"/>
      <c r="I21" s="314"/>
      <c r="J21" s="315"/>
      <c r="K21" s="315"/>
      <c r="L21" s="38" t="s">
        <v>0</v>
      </c>
      <c r="M21" s="314"/>
      <c r="N21" s="315"/>
      <c r="O21" s="315"/>
      <c r="P21" s="38" t="s">
        <v>0</v>
      </c>
      <c r="Q21" s="316">
        <f>ROUNDDOWN(IF($Z$7="申請者",M21*'様式２-２（１）~３（１）'!$AA$82/100,IF($Z$7="被災中小企業",'様式２-３（２）~４(申請者１)'!M21*3/4,IF($Z$7="入居事業者（被災中小企業を除く）",'様式２-３（２）~４(申請者１)'!M21*0,"0"))),0)</f>
        <v>0</v>
      </c>
      <c r="R21" s="316"/>
      <c r="S21" s="316"/>
      <c r="T21" s="317">
        <f t="shared" si="1"/>
        <v>0</v>
      </c>
      <c r="U21" s="317"/>
      <c r="V21" s="317"/>
      <c r="W21" s="313"/>
      <c r="X21" s="313"/>
      <c r="Y21" s="313"/>
      <c r="Z21" s="28"/>
      <c r="AA21" s="28"/>
      <c r="AB21" s="28"/>
      <c r="AC21" s="77"/>
      <c r="AD21" s="81" t="str">
        <f>IF(I21&gt;=M21,"","←補助対象経費が補助事業に要する経費を超えています")</f>
        <v/>
      </c>
    </row>
    <row r="22" spans="1:30" ht="14.25" thickTop="1" x14ac:dyDescent="0.15">
      <c r="A22" s="124" t="s">
        <v>6</v>
      </c>
      <c r="B22" s="125"/>
      <c r="C22" s="125"/>
      <c r="D22" s="125"/>
      <c r="E22" s="125"/>
      <c r="F22" s="125"/>
      <c r="G22" s="125"/>
      <c r="H22" s="126"/>
      <c r="I22" s="306">
        <f>SUM(I7:K21)</f>
        <v>0</v>
      </c>
      <c r="J22" s="307"/>
      <c r="K22" s="307"/>
      <c r="L22" s="39" t="s">
        <v>0</v>
      </c>
      <c r="M22" s="306">
        <f>SUM(M7:O21)</f>
        <v>0</v>
      </c>
      <c r="N22" s="307"/>
      <c r="O22" s="307"/>
      <c r="P22" s="39" t="s">
        <v>0</v>
      </c>
      <c r="Q22" s="301">
        <f>SUM(Q7:S21)</f>
        <v>0</v>
      </c>
      <c r="R22" s="301"/>
      <c r="S22" s="301"/>
      <c r="T22" s="301">
        <f>SUM(T7:V21)</f>
        <v>0</v>
      </c>
      <c r="U22" s="301"/>
      <c r="V22" s="301"/>
      <c r="W22" s="297"/>
      <c r="X22" s="297"/>
      <c r="Y22" s="297"/>
      <c r="Z22" s="28"/>
      <c r="AA22" s="28"/>
      <c r="AB22" s="28"/>
      <c r="AC22" s="28"/>
    </row>
    <row r="23" spans="1:30" x14ac:dyDescent="0.15">
      <c r="A23" s="28" t="s">
        <v>147</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x14ac:dyDescent="0.15">
      <c r="A26" s="28" t="s">
        <v>143</v>
      </c>
    </row>
    <row r="27" spans="1:30" x14ac:dyDescent="0.15">
      <c r="A27" s="28" t="s">
        <v>32</v>
      </c>
    </row>
    <row r="28" spans="1:30" x14ac:dyDescent="0.15">
      <c r="J28" s="76" t="s">
        <v>88</v>
      </c>
      <c r="K28" s="49"/>
      <c r="L28" s="49"/>
      <c r="M28" s="268" t="str">
        <f>IF(M3="","",M3)</f>
        <v/>
      </c>
      <c r="N28" s="268"/>
      <c r="O28" s="268"/>
      <c r="P28" s="268"/>
      <c r="Q28" s="268"/>
      <c r="R28" s="268"/>
      <c r="S28" s="268"/>
      <c r="T28" s="268"/>
      <c r="U28" s="268"/>
      <c r="V28" s="268"/>
      <c r="W28" s="268"/>
      <c r="X28" s="268"/>
      <c r="Y28" s="268"/>
    </row>
    <row r="30" spans="1:30" x14ac:dyDescent="0.15">
      <c r="A30" s="89" t="s">
        <v>29</v>
      </c>
      <c r="B30" s="89"/>
      <c r="C30" s="89"/>
      <c r="D30" s="89"/>
      <c r="E30" s="116" t="s">
        <v>30</v>
      </c>
      <c r="F30" s="89"/>
      <c r="G30" s="89"/>
      <c r="H30" s="89"/>
      <c r="I30" s="116" t="s">
        <v>45</v>
      </c>
      <c r="J30" s="89"/>
      <c r="K30" s="89"/>
      <c r="L30" s="89"/>
      <c r="M30" s="89" t="s">
        <v>1</v>
      </c>
      <c r="N30" s="89"/>
      <c r="O30" s="89"/>
      <c r="P30" s="89"/>
      <c r="Q30" s="89" t="s">
        <v>10</v>
      </c>
      <c r="R30" s="89"/>
      <c r="S30" s="89"/>
      <c r="T30" s="89"/>
      <c r="U30" s="89"/>
      <c r="V30" s="89"/>
      <c r="W30" s="89" t="s">
        <v>13</v>
      </c>
      <c r="X30" s="89"/>
      <c r="Y30" s="89"/>
      <c r="Z30" s="269" t="s">
        <v>92</v>
      </c>
      <c r="AA30" s="270"/>
      <c r="AB30" s="270"/>
      <c r="AC30" s="271"/>
    </row>
    <row r="31" spans="1:30" ht="14.25" thickBot="1" x14ac:dyDescent="0.2">
      <c r="A31" s="92"/>
      <c r="B31" s="92"/>
      <c r="C31" s="92"/>
      <c r="D31" s="92"/>
      <c r="E31" s="92"/>
      <c r="F31" s="92"/>
      <c r="G31" s="92"/>
      <c r="H31" s="92"/>
      <c r="I31" s="92"/>
      <c r="J31" s="92"/>
      <c r="K31" s="92"/>
      <c r="L31" s="92"/>
      <c r="M31" s="92"/>
      <c r="N31" s="92"/>
      <c r="O31" s="92"/>
      <c r="P31" s="92"/>
      <c r="Q31" s="92" t="s">
        <v>11</v>
      </c>
      <c r="R31" s="92"/>
      <c r="S31" s="92"/>
      <c r="T31" s="92" t="s">
        <v>12</v>
      </c>
      <c r="U31" s="92"/>
      <c r="V31" s="92"/>
      <c r="W31" s="92"/>
      <c r="X31" s="92"/>
      <c r="Y31" s="92"/>
      <c r="Z31" s="269"/>
      <c r="AA31" s="270"/>
      <c r="AB31" s="270"/>
      <c r="AC31" s="271"/>
    </row>
    <row r="32" spans="1:30" ht="14.25" thickTop="1" x14ac:dyDescent="0.15">
      <c r="A32" s="285"/>
      <c r="B32" s="285"/>
      <c r="C32" s="285"/>
      <c r="D32" s="285"/>
      <c r="E32" s="285"/>
      <c r="F32" s="285"/>
      <c r="G32" s="285"/>
      <c r="H32" s="285"/>
      <c r="I32" s="117"/>
      <c r="J32" s="118"/>
      <c r="K32" s="118"/>
      <c r="L32" s="36" t="s">
        <v>0</v>
      </c>
      <c r="M32" s="117"/>
      <c r="N32" s="118"/>
      <c r="O32" s="118"/>
      <c r="P32" s="36" t="s">
        <v>0</v>
      </c>
      <c r="Q32" s="286">
        <f>ROUNDDOWN(IF($Z$32="申請者",M32*'様式２-２（１）~３（１）'!$AA$82/100,IF($Z$32="被災中小企業",'様式２-３（２）~４(申請者１)'!M32*3/4,IF($Z$32="入居事業者（被災中小企業を除く）",'様式２-３（２）~４(申請者１)'!M32*0,"0"))),0)</f>
        <v>0</v>
      </c>
      <c r="R32" s="286"/>
      <c r="S32" s="286"/>
      <c r="T32" s="231">
        <f>I32-Q32</f>
        <v>0</v>
      </c>
      <c r="U32" s="231"/>
      <c r="V32" s="231"/>
      <c r="W32" s="285"/>
      <c r="X32" s="285"/>
      <c r="Y32" s="285"/>
      <c r="Z32" s="272" t="str">
        <f>IF(Z7="","",Z7)</f>
        <v/>
      </c>
      <c r="AA32" s="273"/>
      <c r="AB32" s="273"/>
      <c r="AC32" s="274"/>
      <c r="AD32" s="23" t="str">
        <f>IF(I32&gt;=M32,"","←補助対象経費が補助事業に要する経費を超えています")</f>
        <v/>
      </c>
    </row>
    <row r="33" spans="1:30" x14ac:dyDescent="0.15">
      <c r="A33" s="285"/>
      <c r="B33" s="285"/>
      <c r="C33" s="285"/>
      <c r="D33" s="285"/>
      <c r="E33" s="112"/>
      <c r="F33" s="112"/>
      <c r="G33" s="112"/>
      <c r="H33" s="112"/>
      <c r="I33" s="117"/>
      <c r="J33" s="118"/>
      <c r="K33" s="118"/>
      <c r="L33" s="36" t="s">
        <v>0</v>
      </c>
      <c r="M33" s="117"/>
      <c r="N33" s="118"/>
      <c r="O33" s="118"/>
      <c r="P33" s="36" t="s">
        <v>0</v>
      </c>
      <c r="Q33" s="231">
        <f>ROUNDDOWN(IF($Z$32="申請者",M33*'様式２-２（１）~３（１）'!$AA$82/100,IF($Z$32="被災中小企業",'様式２-３（２）~４(申請者１)'!M33*3/4,IF($Z$32="入居事業者（被災中小企業を除く）",'様式２-３（２）~４(申請者１)'!M33*0,"0"))),0)</f>
        <v>0</v>
      </c>
      <c r="R33" s="231"/>
      <c r="S33" s="231"/>
      <c r="T33" s="231">
        <f t="shared" ref="T33:T46" si="2">I33-Q33</f>
        <v>0</v>
      </c>
      <c r="U33" s="231"/>
      <c r="V33" s="231"/>
      <c r="W33" s="112"/>
      <c r="X33" s="112"/>
      <c r="Y33" s="112"/>
      <c r="Z33" s="52"/>
      <c r="AA33" s="53"/>
      <c r="AB33" s="53"/>
      <c r="AC33" s="53"/>
      <c r="AD33" s="23" t="str">
        <f t="shared" ref="AD33" si="3">IF(I33&gt;=M33,"","←補助対象経費が補助事業に要する経費を超えています")</f>
        <v/>
      </c>
    </row>
    <row r="34" spans="1:30" x14ac:dyDescent="0.15">
      <c r="A34" s="285"/>
      <c r="B34" s="285"/>
      <c r="C34" s="285"/>
      <c r="D34" s="285"/>
      <c r="E34" s="112"/>
      <c r="F34" s="112"/>
      <c r="G34" s="112"/>
      <c r="H34" s="112"/>
      <c r="I34" s="117"/>
      <c r="J34" s="118"/>
      <c r="K34" s="118"/>
      <c r="L34" s="36" t="s">
        <v>0</v>
      </c>
      <c r="M34" s="117"/>
      <c r="N34" s="118"/>
      <c r="O34" s="118"/>
      <c r="P34" s="36" t="s">
        <v>0</v>
      </c>
      <c r="Q34" s="231">
        <f>ROUNDDOWN(IF($Z$32="申請者",M34*'様式２-２（１）~３（１）'!$AA$82/100,IF($Z$32="被災中小企業",'様式２-３（２）~４(申請者１)'!M34*3/4,IF($Z$32="入居事業者（被災中小企業を除く）",'様式２-３（２）~４(申請者１)'!M34*0,"0"))),0)</f>
        <v>0</v>
      </c>
      <c r="R34" s="231"/>
      <c r="S34" s="231"/>
      <c r="T34" s="231">
        <f t="shared" si="2"/>
        <v>0</v>
      </c>
      <c r="U34" s="231"/>
      <c r="V34" s="231"/>
      <c r="W34" s="112"/>
      <c r="X34" s="112"/>
      <c r="Y34" s="112"/>
      <c r="AC34" s="23" t="str">
        <f t="shared" ref="AC34" si="4">IF(I34&gt;=M34,"","←補助対象経費が補助事業に要する経費を超えています")</f>
        <v/>
      </c>
      <c r="AD34" s="23" t="str">
        <f>IF(I34&gt;=M34,"","←補助対象経費が補助事業に要する経費を超えています")</f>
        <v/>
      </c>
    </row>
    <row r="35" spans="1:30" x14ac:dyDescent="0.15">
      <c r="A35" s="285"/>
      <c r="B35" s="285"/>
      <c r="C35" s="285"/>
      <c r="D35" s="285"/>
      <c r="E35" s="112"/>
      <c r="F35" s="112"/>
      <c r="G35" s="112"/>
      <c r="H35" s="112"/>
      <c r="I35" s="117"/>
      <c r="J35" s="118"/>
      <c r="K35" s="118"/>
      <c r="L35" s="36" t="s">
        <v>0</v>
      </c>
      <c r="M35" s="117"/>
      <c r="N35" s="118"/>
      <c r="O35" s="118"/>
      <c r="P35" s="36" t="s">
        <v>0</v>
      </c>
      <c r="Q35" s="231">
        <f>ROUNDDOWN(IF($Z$32="申請者",M35*'様式２-２（１）~３（１）'!$AA$82/100,IF($Z$32="被災中小企業",'様式２-３（２）~４(申請者１)'!M35*3/4,IF($Z$32="入居事業者（被災中小企業を除く）",'様式２-３（２）~４(申請者１)'!M35*0,"0"))),0)</f>
        <v>0</v>
      </c>
      <c r="R35" s="231"/>
      <c r="S35" s="231"/>
      <c r="T35" s="231">
        <f t="shared" si="2"/>
        <v>0</v>
      </c>
      <c r="U35" s="231"/>
      <c r="V35" s="231"/>
      <c r="W35" s="112"/>
      <c r="X35" s="112"/>
      <c r="Y35" s="112"/>
      <c r="AC35" s="23"/>
      <c r="AD35" s="23" t="str">
        <f t="shared" ref="AD35:AD46" si="5">IF(I35&gt;=M35,"","←補助対象経費が補助事業に要する経費を超えています")</f>
        <v/>
      </c>
    </row>
    <row r="36" spans="1:30" x14ac:dyDescent="0.15">
      <c r="A36" s="285"/>
      <c r="B36" s="285"/>
      <c r="C36" s="285"/>
      <c r="D36" s="285"/>
      <c r="E36" s="112"/>
      <c r="F36" s="112"/>
      <c r="G36" s="112"/>
      <c r="H36" s="112"/>
      <c r="I36" s="117"/>
      <c r="J36" s="118"/>
      <c r="K36" s="118"/>
      <c r="L36" s="36" t="s">
        <v>0</v>
      </c>
      <c r="M36" s="117"/>
      <c r="N36" s="118"/>
      <c r="O36" s="118"/>
      <c r="P36" s="36" t="s">
        <v>0</v>
      </c>
      <c r="Q36" s="231">
        <f>ROUNDDOWN(IF($Z$32="申請者",M36*'様式２-２（１）~３（１）'!$AA$82/100,IF($Z$32="被災中小企業",'様式２-３（２）~４(申請者１)'!M36*3/4,IF($Z$32="入居事業者（被災中小企業を除く）",'様式２-３（２）~４(申請者１)'!M36*0,"0"))),0)</f>
        <v>0</v>
      </c>
      <c r="R36" s="231"/>
      <c r="S36" s="231"/>
      <c r="T36" s="231">
        <f t="shared" si="2"/>
        <v>0</v>
      </c>
      <c r="U36" s="231"/>
      <c r="V36" s="231"/>
      <c r="W36" s="112"/>
      <c r="X36" s="112"/>
      <c r="Y36" s="112"/>
      <c r="AC36" s="23"/>
      <c r="AD36" s="23" t="str">
        <f t="shared" si="5"/>
        <v/>
      </c>
    </row>
    <row r="37" spans="1:30" x14ac:dyDescent="0.15">
      <c r="A37" s="285"/>
      <c r="B37" s="285"/>
      <c r="C37" s="285"/>
      <c r="D37" s="285"/>
      <c r="E37" s="112"/>
      <c r="F37" s="112"/>
      <c r="G37" s="112"/>
      <c r="H37" s="112"/>
      <c r="I37" s="117"/>
      <c r="J37" s="118"/>
      <c r="K37" s="118"/>
      <c r="L37" s="36" t="s">
        <v>0</v>
      </c>
      <c r="M37" s="117"/>
      <c r="N37" s="118"/>
      <c r="O37" s="118"/>
      <c r="P37" s="36" t="s">
        <v>0</v>
      </c>
      <c r="Q37" s="231">
        <f>ROUNDDOWN(IF($Z$32="申請者",M37*'様式２-２（１）~３（１）'!$AA$82/100,IF($Z$32="被災中小企業",'様式２-３（２）~４(申請者１)'!M37*3/4,IF($Z$32="入居事業者（被災中小企業を除く）",'様式２-３（２）~４(申請者１)'!M37*0,"0"))),0)</f>
        <v>0</v>
      </c>
      <c r="R37" s="231"/>
      <c r="S37" s="231"/>
      <c r="T37" s="231">
        <f t="shared" si="2"/>
        <v>0</v>
      </c>
      <c r="U37" s="231"/>
      <c r="V37" s="231"/>
      <c r="W37" s="112"/>
      <c r="X37" s="112"/>
      <c r="Y37" s="112"/>
      <c r="AC37" s="23"/>
      <c r="AD37" s="23" t="str">
        <f>IF(I37&gt;=M37,"","←補助対象経費が補助事業に要する経費を超えています")</f>
        <v/>
      </c>
    </row>
    <row r="38" spans="1:30" x14ac:dyDescent="0.15">
      <c r="A38" s="285"/>
      <c r="B38" s="285"/>
      <c r="C38" s="285"/>
      <c r="D38" s="285"/>
      <c r="E38" s="112"/>
      <c r="F38" s="112"/>
      <c r="G38" s="112"/>
      <c r="H38" s="112"/>
      <c r="I38" s="117"/>
      <c r="J38" s="118"/>
      <c r="K38" s="118"/>
      <c r="L38" s="36" t="s">
        <v>0</v>
      </c>
      <c r="M38" s="117"/>
      <c r="N38" s="118"/>
      <c r="O38" s="118"/>
      <c r="P38" s="36" t="s">
        <v>0</v>
      </c>
      <c r="Q38" s="231">
        <f>ROUNDDOWN(IF($Z$32="申請者",M38*'様式２-２（１）~３（１）'!$AA$82/100,IF($Z$32="被災中小企業",'様式２-３（２）~４(申請者１)'!M38*3/4,IF($Z$32="入居事業者（被災中小企業を除く）",'様式２-３（２）~４(申請者１)'!M38*0,"0"))),0)</f>
        <v>0</v>
      </c>
      <c r="R38" s="231"/>
      <c r="S38" s="231"/>
      <c r="T38" s="231">
        <f t="shared" si="2"/>
        <v>0</v>
      </c>
      <c r="U38" s="231"/>
      <c r="V38" s="231"/>
      <c r="W38" s="112"/>
      <c r="X38" s="112"/>
      <c r="Y38" s="112"/>
      <c r="AC38" s="23"/>
      <c r="AD38" s="23" t="str">
        <f t="shared" si="5"/>
        <v/>
      </c>
    </row>
    <row r="39" spans="1:30" x14ac:dyDescent="0.15">
      <c r="A39" s="285"/>
      <c r="B39" s="285"/>
      <c r="C39" s="285"/>
      <c r="D39" s="285"/>
      <c r="E39" s="112"/>
      <c r="F39" s="112"/>
      <c r="G39" s="112"/>
      <c r="H39" s="112"/>
      <c r="I39" s="117"/>
      <c r="J39" s="118"/>
      <c r="K39" s="118"/>
      <c r="L39" s="36" t="s">
        <v>0</v>
      </c>
      <c r="M39" s="117"/>
      <c r="N39" s="118"/>
      <c r="O39" s="118"/>
      <c r="P39" s="36" t="s">
        <v>0</v>
      </c>
      <c r="Q39" s="231">
        <f>ROUNDDOWN(IF($Z$32="申請者",M39*'様式２-２（１）~３（１）'!$AA$82/100,IF($Z$32="被災中小企業",'様式２-３（２）~４(申請者１)'!M39*3/4,IF($Z$32="入居事業者（被災中小企業を除く）",'様式２-３（２）~４(申請者１)'!M39*0,"0"))),0)</f>
        <v>0</v>
      </c>
      <c r="R39" s="231"/>
      <c r="S39" s="231"/>
      <c r="T39" s="231">
        <f t="shared" si="2"/>
        <v>0</v>
      </c>
      <c r="U39" s="231"/>
      <c r="V39" s="231"/>
      <c r="W39" s="112"/>
      <c r="X39" s="112"/>
      <c r="Y39" s="112"/>
      <c r="AC39" s="23"/>
      <c r="AD39" s="23" t="str">
        <f t="shared" si="5"/>
        <v/>
      </c>
    </row>
    <row r="40" spans="1:30" x14ac:dyDescent="0.15">
      <c r="A40" s="285"/>
      <c r="B40" s="285"/>
      <c r="C40" s="285"/>
      <c r="D40" s="285"/>
      <c r="E40" s="112"/>
      <c r="F40" s="112"/>
      <c r="G40" s="112"/>
      <c r="H40" s="112"/>
      <c r="I40" s="117"/>
      <c r="J40" s="118"/>
      <c r="K40" s="118"/>
      <c r="L40" s="36" t="s">
        <v>0</v>
      </c>
      <c r="M40" s="117"/>
      <c r="N40" s="118"/>
      <c r="O40" s="118"/>
      <c r="P40" s="36" t="s">
        <v>0</v>
      </c>
      <c r="Q40" s="231">
        <f>ROUNDDOWN(IF($Z$32="申請者",M40*'様式２-２（１）~３（１）'!$AA$82/100,IF($Z$32="被災中小企業",'様式２-３（２）~４(申請者１)'!M40*3/4,IF($Z$32="入居事業者（被災中小企業を除く）",'様式２-３（２）~４(申請者１)'!M40*0,"0"))),0)</f>
        <v>0</v>
      </c>
      <c r="R40" s="231"/>
      <c r="S40" s="231"/>
      <c r="T40" s="231">
        <f t="shared" si="2"/>
        <v>0</v>
      </c>
      <c r="U40" s="231"/>
      <c r="V40" s="231"/>
      <c r="W40" s="112"/>
      <c r="X40" s="112"/>
      <c r="Y40" s="112"/>
      <c r="AC40" s="23"/>
      <c r="AD40" s="23" t="str">
        <f t="shared" si="5"/>
        <v/>
      </c>
    </row>
    <row r="41" spans="1:30" x14ac:dyDescent="0.15">
      <c r="A41" s="285"/>
      <c r="B41" s="285"/>
      <c r="C41" s="285"/>
      <c r="D41" s="285"/>
      <c r="E41" s="112"/>
      <c r="F41" s="112"/>
      <c r="G41" s="112"/>
      <c r="H41" s="112"/>
      <c r="I41" s="117"/>
      <c r="J41" s="118"/>
      <c r="K41" s="118"/>
      <c r="L41" s="36" t="s">
        <v>0</v>
      </c>
      <c r="M41" s="117"/>
      <c r="N41" s="118"/>
      <c r="O41" s="118"/>
      <c r="P41" s="36" t="s">
        <v>0</v>
      </c>
      <c r="Q41" s="231">
        <f>ROUNDDOWN(IF($Z$32="申請者",M41*'様式２-２（１）~３（１）'!$AA$82/100,IF($Z$32="被災中小企業",'様式２-３（２）~４(申請者１)'!M41*3/4,IF($Z$32="入居事業者（被災中小企業を除く）",'様式２-３（２）~４(申請者１)'!M41*0,"0"))),0)</f>
        <v>0</v>
      </c>
      <c r="R41" s="231"/>
      <c r="S41" s="231"/>
      <c r="T41" s="231">
        <f t="shared" si="2"/>
        <v>0</v>
      </c>
      <c r="U41" s="231"/>
      <c r="V41" s="231"/>
      <c r="W41" s="112"/>
      <c r="X41" s="112"/>
      <c r="Y41" s="112"/>
      <c r="AC41" s="23"/>
      <c r="AD41" s="23" t="str">
        <f t="shared" si="5"/>
        <v/>
      </c>
    </row>
    <row r="42" spans="1:30" x14ac:dyDescent="0.15">
      <c r="A42" s="285"/>
      <c r="B42" s="285"/>
      <c r="C42" s="285"/>
      <c r="D42" s="285"/>
      <c r="E42" s="112"/>
      <c r="F42" s="112"/>
      <c r="G42" s="112"/>
      <c r="H42" s="112"/>
      <c r="I42" s="117"/>
      <c r="J42" s="118"/>
      <c r="K42" s="118"/>
      <c r="L42" s="36" t="s">
        <v>0</v>
      </c>
      <c r="M42" s="117"/>
      <c r="N42" s="118"/>
      <c r="O42" s="118"/>
      <c r="P42" s="36" t="s">
        <v>0</v>
      </c>
      <c r="Q42" s="231">
        <f>ROUNDDOWN(IF($Z$32="申請者",M42*'様式２-２（１）~３（１）'!$AA$82/100,IF($Z$32="被災中小企業",'様式２-３（２）~４(申請者１)'!M42*3/4,IF($Z$32="入居事業者（被災中小企業を除く）",'様式２-３（２）~４(申請者１)'!M42*0,"0"))),0)</f>
        <v>0</v>
      </c>
      <c r="R42" s="231"/>
      <c r="S42" s="231"/>
      <c r="T42" s="231">
        <f t="shared" si="2"/>
        <v>0</v>
      </c>
      <c r="U42" s="231"/>
      <c r="V42" s="231"/>
      <c r="W42" s="112"/>
      <c r="X42" s="112"/>
      <c r="Y42" s="112"/>
      <c r="AC42" s="23"/>
      <c r="AD42" s="23" t="str">
        <f t="shared" si="5"/>
        <v/>
      </c>
    </row>
    <row r="43" spans="1:30" x14ac:dyDescent="0.15">
      <c r="A43" s="285"/>
      <c r="B43" s="285"/>
      <c r="C43" s="285"/>
      <c r="D43" s="285"/>
      <c r="E43" s="112"/>
      <c r="F43" s="112"/>
      <c r="G43" s="112"/>
      <c r="H43" s="112"/>
      <c r="I43" s="117"/>
      <c r="J43" s="118"/>
      <c r="K43" s="118"/>
      <c r="L43" s="36" t="s">
        <v>0</v>
      </c>
      <c r="M43" s="117"/>
      <c r="N43" s="118"/>
      <c r="O43" s="118"/>
      <c r="P43" s="36" t="s">
        <v>0</v>
      </c>
      <c r="Q43" s="231">
        <f>ROUNDDOWN(IF($Z$32="申請者",M43*'様式２-２（１）~３（１）'!$AA$82/100,IF($Z$32="被災中小企業",'様式２-３（２）~４(申請者１)'!M43*3/4,IF($Z$32="入居事業者（被災中小企業を除く）",'様式２-３（２）~４(申請者１)'!M43*0,"0"))),0)</f>
        <v>0</v>
      </c>
      <c r="R43" s="231"/>
      <c r="S43" s="231"/>
      <c r="T43" s="231">
        <f t="shared" si="2"/>
        <v>0</v>
      </c>
      <c r="U43" s="231"/>
      <c r="V43" s="231"/>
      <c r="W43" s="112"/>
      <c r="X43" s="112"/>
      <c r="Y43" s="112"/>
      <c r="AC43" s="23"/>
      <c r="AD43" s="23" t="str">
        <f t="shared" si="5"/>
        <v/>
      </c>
    </row>
    <row r="44" spans="1:30" x14ac:dyDescent="0.15">
      <c r="A44" s="285"/>
      <c r="B44" s="285"/>
      <c r="C44" s="285"/>
      <c r="D44" s="285"/>
      <c r="E44" s="112"/>
      <c r="F44" s="112"/>
      <c r="G44" s="112"/>
      <c r="H44" s="112"/>
      <c r="I44" s="117"/>
      <c r="J44" s="118"/>
      <c r="K44" s="118"/>
      <c r="L44" s="36" t="s">
        <v>0</v>
      </c>
      <c r="M44" s="117"/>
      <c r="N44" s="118"/>
      <c r="O44" s="118"/>
      <c r="P44" s="36" t="s">
        <v>0</v>
      </c>
      <c r="Q44" s="231">
        <f>ROUNDDOWN(IF($Z$32="申請者",M44*'様式２-２（１）~３（１）'!$AA$82/100,IF($Z$32="被災中小企業",'様式２-３（２）~４(申請者１)'!M44*3/4,IF($Z$32="入居事業者（被災中小企業を除く）",'様式２-３（２）~４(申請者１)'!M44*0,"0"))),0)</f>
        <v>0</v>
      </c>
      <c r="R44" s="231"/>
      <c r="S44" s="231"/>
      <c r="T44" s="231">
        <f t="shared" si="2"/>
        <v>0</v>
      </c>
      <c r="U44" s="231"/>
      <c r="V44" s="231"/>
      <c r="W44" s="112"/>
      <c r="X44" s="112"/>
      <c r="Y44" s="112"/>
      <c r="AC44" s="23"/>
      <c r="AD44" s="23" t="str">
        <f t="shared" si="5"/>
        <v/>
      </c>
    </row>
    <row r="45" spans="1:30" x14ac:dyDescent="0.15">
      <c r="A45" s="285"/>
      <c r="B45" s="285"/>
      <c r="C45" s="285"/>
      <c r="D45" s="285"/>
      <c r="E45" s="112"/>
      <c r="F45" s="112"/>
      <c r="G45" s="112"/>
      <c r="H45" s="112"/>
      <c r="I45" s="117"/>
      <c r="J45" s="118"/>
      <c r="K45" s="118"/>
      <c r="L45" s="36" t="s">
        <v>0</v>
      </c>
      <c r="M45" s="117"/>
      <c r="N45" s="118"/>
      <c r="O45" s="118"/>
      <c r="P45" s="36" t="s">
        <v>0</v>
      </c>
      <c r="Q45" s="231">
        <f>ROUNDDOWN(IF($Z$32="申請者",M45*'様式２-２（１）~３（１）'!$AA$82/100,IF($Z$32="被災中小企業",'様式２-３（２）~４(申請者１)'!M45*3/4,IF($Z$32="入居事業者（被災中小企業を除く）",'様式２-３（２）~４(申請者１)'!M45*0,"0"))),0)</f>
        <v>0</v>
      </c>
      <c r="R45" s="231"/>
      <c r="S45" s="231"/>
      <c r="T45" s="231">
        <f t="shared" si="2"/>
        <v>0</v>
      </c>
      <c r="U45" s="231"/>
      <c r="V45" s="231"/>
      <c r="W45" s="112"/>
      <c r="X45" s="112"/>
      <c r="Y45" s="112"/>
      <c r="AC45" s="23"/>
      <c r="AD45" s="23" t="str">
        <f t="shared" si="5"/>
        <v/>
      </c>
    </row>
    <row r="46" spans="1:30" ht="14.25" thickBot="1" x14ac:dyDescent="0.2">
      <c r="A46" s="147"/>
      <c r="B46" s="147"/>
      <c r="C46" s="147"/>
      <c r="D46" s="147"/>
      <c r="E46" s="147"/>
      <c r="F46" s="147"/>
      <c r="G46" s="147"/>
      <c r="H46" s="147"/>
      <c r="I46" s="145"/>
      <c r="J46" s="146"/>
      <c r="K46" s="146"/>
      <c r="L46" s="38" t="s">
        <v>0</v>
      </c>
      <c r="M46" s="145"/>
      <c r="N46" s="146"/>
      <c r="O46" s="146"/>
      <c r="P46" s="38" t="s">
        <v>0</v>
      </c>
      <c r="Q46" s="287">
        <f>ROUNDDOWN(IF($Z$32="申請者",M46*'様式２-２（１）~３（１）'!$AA$82/100,IF($Z$32="被災中小企業",'様式２-３（２）~４(申請者１)'!M46*3/4,IF($Z$32="入居事業者（被災中小企業を除く）",'様式２-３（２）~４(申請者１)'!M46*0,"0"))),0)</f>
        <v>0</v>
      </c>
      <c r="R46" s="287"/>
      <c r="S46" s="287"/>
      <c r="T46" s="287">
        <f t="shared" si="2"/>
        <v>0</v>
      </c>
      <c r="U46" s="287"/>
      <c r="V46" s="287"/>
      <c r="W46" s="147"/>
      <c r="X46" s="147"/>
      <c r="Y46" s="147"/>
      <c r="AC46" s="23"/>
      <c r="AD46" s="23" t="str">
        <f t="shared" si="5"/>
        <v/>
      </c>
    </row>
    <row r="47" spans="1:30" ht="14.25" thickTop="1" x14ac:dyDescent="0.15">
      <c r="A47" s="124" t="s">
        <v>6</v>
      </c>
      <c r="B47" s="125"/>
      <c r="C47" s="125"/>
      <c r="D47" s="125"/>
      <c r="E47" s="125"/>
      <c r="F47" s="125"/>
      <c r="G47" s="125"/>
      <c r="H47" s="126"/>
      <c r="I47" s="99">
        <f>SUM(I32:K46)</f>
        <v>0</v>
      </c>
      <c r="J47" s="100"/>
      <c r="K47" s="100"/>
      <c r="L47" s="39" t="s">
        <v>0</v>
      </c>
      <c r="M47" s="99">
        <f>SUM(M32:O46)</f>
        <v>0</v>
      </c>
      <c r="N47" s="100"/>
      <c r="O47" s="100"/>
      <c r="P47" s="39" t="s">
        <v>0</v>
      </c>
      <c r="Q47" s="231">
        <f>SUM(Q32:S46)</f>
        <v>0</v>
      </c>
      <c r="R47" s="231"/>
      <c r="S47" s="231"/>
      <c r="T47" s="231">
        <f>SUM(T32:V46)</f>
        <v>0</v>
      </c>
      <c r="U47" s="231"/>
      <c r="V47" s="231"/>
      <c r="W47" s="285"/>
      <c r="X47" s="285"/>
      <c r="Y47" s="285"/>
    </row>
    <row r="48" spans="1:30" x14ac:dyDescent="0.15">
      <c r="A48" s="28" t="s">
        <v>160</v>
      </c>
      <c r="N48" s="2"/>
    </row>
    <row r="51" spans="1:30" x14ac:dyDescent="0.15">
      <c r="A51" s="28" t="s">
        <v>89</v>
      </c>
    </row>
    <row r="52" spans="1:30" x14ac:dyDescent="0.15">
      <c r="A52" s="28" t="s">
        <v>32</v>
      </c>
    </row>
    <row r="53" spans="1:30" x14ac:dyDescent="0.15">
      <c r="A53" s="28" t="s">
        <v>161</v>
      </c>
      <c r="E53" s="2"/>
      <c r="F53" s="2"/>
      <c r="G53" s="2"/>
      <c r="H53" s="2"/>
      <c r="I53" s="2"/>
      <c r="J53" s="2"/>
      <c r="K53" s="2"/>
      <c r="L53" s="2"/>
      <c r="M53" s="2"/>
      <c r="N53" s="2"/>
      <c r="O53" s="2"/>
      <c r="P53" s="2"/>
      <c r="Q53" s="2"/>
      <c r="R53" s="2"/>
      <c r="S53" s="2"/>
      <c r="T53" s="2"/>
      <c r="U53" s="2"/>
      <c r="V53" s="2"/>
      <c r="W53" s="2"/>
      <c r="X53" s="2"/>
      <c r="Y53" s="14"/>
    </row>
    <row r="54" spans="1:30" x14ac:dyDescent="0.15">
      <c r="E54" s="2"/>
      <c r="F54" s="2"/>
      <c r="G54" s="2"/>
      <c r="H54" s="2"/>
      <c r="I54" s="2"/>
      <c r="J54" s="49" t="s">
        <v>88</v>
      </c>
      <c r="K54" s="49"/>
      <c r="L54" s="49"/>
      <c r="M54" s="268" t="str">
        <f>IF(M28="","",M28)</f>
        <v/>
      </c>
      <c r="N54" s="268"/>
      <c r="O54" s="268"/>
      <c r="P54" s="268"/>
      <c r="Q54" s="268"/>
      <c r="R54" s="268"/>
      <c r="S54" s="268"/>
      <c r="T54" s="268"/>
      <c r="U54" s="268"/>
      <c r="V54" s="268"/>
      <c r="W54" s="268"/>
      <c r="X54" s="268"/>
      <c r="Y54" s="268"/>
    </row>
    <row r="55" spans="1:30" x14ac:dyDescent="0.15">
      <c r="E55" s="2"/>
      <c r="F55" s="2"/>
      <c r="G55" s="2"/>
      <c r="H55" s="2"/>
      <c r="I55" s="2"/>
      <c r="J55" s="2"/>
      <c r="K55" s="2"/>
      <c r="L55" s="2"/>
      <c r="M55" s="2"/>
      <c r="N55" s="2"/>
      <c r="O55" s="2"/>
      <c r="P55" s="2"/>
      <c r="Q55" s="2"/>
      <c r="R55" s="2"/>
      <c r="S55" s="2"/>
      <c r="T55" s="2"/>
      <c r="U55" s="2"/>
      <c r="V55" s="2"/>
      <c r="W55" s="2"/>
      <c r="X55" s="2"/>
      <c r="Y55" s="29" t="s">
        <v>38</v>
      </c>
    </row>
    <row r="56" spans="1:30" x14ac:dyDescent="0.15">
      <c r="A56" s="135" t="s">
        <v>34</v>
      </c>
      <c r="B56" s="128"/>
      <c r="C56" s="128"/>
      <c r="D56" s="137"/>
      <c r="E56" s="135" t="s">
        <v>35</v>
      </c>
      <c r="F56" s="128"/>
      <c r="G56" s="128"/>
      <c r="H56" s="128"/>
      <c r="I56" s="128"/>
      <c r="J56" s="137"/>
      <c r="K56" s="135" t="s">
        <v>36</v>
      </c>
      <c r="L56" s="128"/>
      <c r="M56" s="128"/>
      <c r="N56" s="128"/>
      <c r="O56" s="128"/>
      <c r="P56" s="128"/>
      <c r="Q56" s="128"/>
      <c r="R56" s="128"/>
      <c r="S56" s="137"/>
      <c r="T56" s="135" t="s">
        <v>37</v>
      </c>
      <c r="U56" s="128"/>
      <c r="V56" s="128"/>
      <c r="W56" s="128"/>
      <c r="X56" s="128"/>
      <c r="Y56" s="137"/>
    </row>
    <row r="57" spans="1:30" x14ac:dyDescent="0.15">
      <c r="A57" s="135" t="s">
        <v>39</v>
      </c>
      <c r="B57" s="128"/>
      <c r="C57" s="128"/>
      <c r="D57" s="137"/>
      <c r="E57" s="282"/>
      <c r="F57" s="283"/>
      <c r="G57" s="283"/>
      <c r="H57" s="283"/>
      <c r="I57" s="283"/>
      <c r="J57" s="36" t="s">
        <v>0</v>
      </c>
      <c r="K57" s="108"/>
      <c r="L57" s="109"/>
      <c r="M57" s="109"/>
      <c r="N57" s="109"/>
      <c r="O57" s="109"/>
      <c r="P57" s="109"/>
      <c r="Q57" s="109"/>
      <c r="R57" s="109"/>
      <c r="S57" s="35"/>
      <c r="T57" s="108"/>
      <c r="U57" s="109"/>
      <c r="V57" s="109"/>
      <c r="W57" s="109"/>
      <c r="X57" s="109"/>
      <c r="Y57" s="110"/>
    </row>
    <row r="58" spans="1:30" x14ac:dyDescent="0.15">
      <c r="A58" s="89" t="s">
        <v>12</v>
      </c>
      <c r="B58" s="89"/>
      <c r="C58" s="89"/>
      <c r="D58" s="89"/>
      <c r="E58" s="282"/>
      <c r="F58" s="283"/>
      <c r="G58" s="283"/>
      <c r="H58" s="283"/>
      <c r="I58" s="283"/>
      <c r="J58" s="36" t="s">
        <v>0</v>
      </c>
      <c r="K58" s="108"/>
      <c r="L58" s="109"/>
      <c r="M58" s="109"/>
      <c r="N58" s="109"/>
      <c r="O58" s="109"/>
      <c r="P58" s="109"/>
      <c r="Q58" s="109"/>
      <c r="R58" s="109"/>
      <c r="S58" s="35"/>
      <c r="T58" s="112"/>
      <c r="U58" s="112"/>
      <c r="V58" s="112"/>
      <c r="W58" s="112"/>
      <c r="X58" s="112"/>
      <c r="Y58" s="112"/>
      <c r="AC58" s="23"/>
    </row>
    <row r="59" spans="1:30" x14ac:dyDescent="0.15">
      <c r="A59" s="89" t="s">
        <v>150</v>
      </c>
      <c r="B59" s="89"/>
      <c r="C59" s="89"/>
      <c r="D59" s="89"/>
      <c r="E59" s="117"/>
      <c r="F59" s="118"/>
      <c r="G59" s="118"/>
      <c r="H59" s="118"/>
      <c r="I59" s="118"/>
      <c r="J59" s="36" t="s">
        <v>0</v>
      </c>
      <c r="K59" s="108"/>
      <c r="L59" s="109"/>
      <c r="M59" s="109"/>
      <c r="N59" s="109"/>
      <c r="O59" s="109"/>
      <c r="P59" s="109"/>
      <c r="Q59" s="109"/>
      <c r="R59" s="109"/>
      <c r="S59" s="35"/>
      <c r="T59" s="112"/>
      <c r="U59" s="112"/>
      <c r="V59" s="112"/>
      <c r="W59" s="112"/>
      <c r="X59" s="112"/>
      <c r="Y59" s="112"/>
      <c r="AA59" s="17"/>
    </row>
    <row r="60" spans="1:30" ht="14.25" thickBot="1" x14ac:dyDescent="0.2">
      <c r="A60" s="288" t="s">
        <v>20</v>
      </c>
      <c r="B60" s="288"/>
      <c r="C60" s="288"/>
      <c r="D60" s="288"/>
      <c r="E60" s="289"/>
      <c r="F60" s="290"/>
      <c r="G60" s="290"/>
      <c r="H60" s="290"/>
      <c r="I60" s="290"/>
      <c r="J60" s="79" t="s">
        <v>0</v>
      </c>
      <c r="K60" s="291"/>
      <c r="L60" s="292"/>
      <c r="M60" s="292"/>
      <c r="N60" s="292"/>
      <c r="O60" s="292"/>
      <c r="P60" s="292"/>
      <c r="Q60" s="292"/>
      <c r="R60" s="292"/>
      <c r="S60" s="80"/>
      <c r="T60" s="293"/>
      <c r="U60" s="293"/>
      <c r="V60" s="293"/>
      <c r="W60" s="293"/>
      <c r="X60" s="293"/>
      <c r="Y60" s="293"/>
      <c r="AD60" s="18"/>
    </row>
    <row r="61" spans="1:30" ht="14.25" thickTop="1" x14ac:dyDescent="0.15">
      <c r="A61" s="98" t="s">
        <v>40</v>
      </c>
      <c r="B61" s="98"/>
      <c r="C61" s="98"/>
      <c r="D61" s="98"/>
      <c r="E61" s="216">
        <f>SUM(E57:I60)</f>
        <v>0</v>
      </c>
      <c r="F61" s="217"/>
      <c r="G61" s="217"/>
      <c r="H61" s="217"/>
      <c r="I61" s="217"/>
      <c r="J61" s="40" t="s">
        <v>0</v>
      </c>
      <c r="K61" s="284"/>
      <c r="L61" s="284"/>
      <c r="M61" s="284"/>
      <c r="N61" s="284"/>
      <c r="O61" s="284"/>
      <c r="P61" s="284"/>
      <c r="Q61" s="284"/>
      <c r="R61" s="284"/>
      <c r="S61" s="284"/>
      <c r="T61" s="284"/>
      <c r="U61" s="284"/>
      <c r="V61" s="284"/>
      <c r="W61" s="284"/>
      <c r="X61" s="284"/>
      <c r="Y61" s="284"/>
      <c r="AD61" s="81" t="str">
        <f>IF(E61=E71,"","←４-Ⅰの金額合計額と４-Ⅱの補助事業に要する経費の合計金額が一致しません。")</f>
        <v/>
      </c>
    </row>
    <row r="62" spans="1:30" x14ac:dyDescent="0.15">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x14ac:dyDescent="0.15">
      <c r="AD63" s="31"/>
    </row>
    <row r="64" spans="1:30" x14ac:dyDescent="0.15">
      <c r="A64" s="28" t="s">
        <v>41</v>
      </c>
      <c r="Y64" s="14"/>
    </row>
    <row r="65" spans="1:30" x14ac:dyDescent="0.15">
      <c r="Y65" s="29" t="s">
        <v>38</v>
      </c>
    </row>
    <row r="66" spans="1:30" ht="40.5" customHeight="1" x14ac:dyDescent="0.15">
      <c r="A66" s="89" t="s">
        <v>7</v>
      </c>
      <c r="B66" s="89"/>
      <c r="C66" s="89"/>
      <c r="D66" s="89"/>
      <c r="E66" s="116" t="s">
        <v>76</v>
      </c>
      <c r="F66" s="89"/>
      <c r="G66" s="89"/>
      <c r="H66" s="89"/>
      <c r="I66" s="89"/>
      <c r="J66" s="89"/>
      <c r="K66" s="116" t="s">
        <v>77</v>
      </c>
      <c r="L66" s="89"/>
      <c r="M66" s="89"/>
      <c r="N66" s="89"/>
      <c r="O66" s="89"/>
      <c r="P66" s="116" t="s">
        <v>78</v>
      </c>
      <c r="Q66" s="89"/>
      <c r="R66" s="89"/>
      <c r="S66" s="89"/>
      <c r="T66" s="89"/>
      <c r="U66" s="89" t="s">
        <v>42</v>
      </c>
      <c r="V66" s="89"/>
      <c r="W66" s="89"/>
      <c r="X66" s="89"/>
      <c r="Y66" s="89"/>
    </row>
    <row r="67" spans="1:30" x14ac:dyDescent="0.15">
      <c r="A67" s="89" t="s">
        <v>3</v>
      </c>
      <c r="B67" s="89"/>
      <c r="C67" s="89"/>
      <c r="D67" s="89"/>
      <c r="E67" s="282"/>
      <c r="F67" s="283"/>
      <c r="G67" s="283"/>
      <c r="H67" s="283"/>
      <c r="I67" s="283"/>
      <c r="J67" s="41" t="s">
        <v>0</v>
      </c>
      <c r="K67" s="282"/>
      <c r="L67" s="283"/>
      <c r="M67" s="283"/>
      <c r="N67" s="283"/>
      <c r="O67" s="41" t="s">
        <v>0</v>
      </c>
      <c r="P67" s="275">
        <f>ROUNDDOWN(IF($Z$32="申請者",K67*'様式２-２（１）~３（１）'!$AA$82/100,IF($Z$32="被災中小企業",'様式２-３（２）~４(申請者１)'!K67*3/4,IF($Z$32="入居事業者（被災中小企業を除く）",'様式２-３（２）~４(申請者１)'!K67*0,"0"))),0)</f>
        <v>0</v>
      </c>
      <c r="Q67" s="276"/>
      <c r="R67" s="276"/>
      <c r="S67" s="276"/>
      <c r="T67" s="41" t="s">
        <v>0</v>
      </c>
      <c r="U67" s="275">
        <f>E67-P67</f>
        <v>0</v>
      </c>
      <c r="V67" s="276"/>
      <c r="W67" s="276"/>
      <c r="X67" s="276"/>
      <c r="Y67" s="41" t="s">
        <v>0</v>
      </c>
    </row>
    <row r="68" spans="1:30" ht="27" customHeight="1" x14ac:dyDescent="0.15">
      <c r="A68" s="116" t="s">
        <v>43</v>
      </c>
      <c r="B68" s="89"/>
      <c r="C68" s="89"/>
      <c r="D68" s="89"/>
      <c r="E68" s="173">
        <f>I22</f>
        <v>0</v>
      </c>
      <c r="F68" s="174"/>
      <c r="G68" s="174"/>
      <c r="H68" s="174"/>
      <c r="I68" s="174"/>
      <c r="J68" s="41" t="s">
        <v>0</v>
      </c>
      <c r="K68" s="173">
        <f>M22</f>
        <v>0</v>
      </c>
      <c r="L68" s="174"/>
      <c r="M68" s="174"/>
      <c r="N68" s="174"/>
      <c r="O68" s="41" t="s">
        <v>0</v>
      </c>
      <c r="P68" s="275">
        <f>Q22</f>
        <v>0</v>
      </c>
      <c r="Q68" s="276"/>
      <c r="R68" s="276"/>
      <c r="S68" s="276"/>
      <c r="T68" s="41" t="s">
        <v>0</v>
      </c>
      <c r="U68" s="275">
        <f t="shared" ref="U68:U69" si="6">E68-P68</f>
        <v>0</v>
      </c>
      <c r="V68" s="276"/>
      <c r="W68" s="276"/>
      <c r="X68" s="276"/>
      <c r="Y68" s="41" t="s">
        <v>0</v>
      </c>
    </row>
    <row r="69" spans="1:30" x14ac:dyDescent="0.15">
      <c r="A69" s="89" t="s">
        <v>5</v>
      </c>
      <c r="B69" s="89"/>
      <c r="C69" s="89"/>
      <c r="D69" s="89"/>
      <c r="E69" s="173">
        <f>I47</f>
        <v>0</v>
      </c>
      <c r="F69" s="174"/>
      <c r="G69" s="174"/>
      <c r="H69" s="174"/>
      <c r="I69" s="174"/>
      <c r="J69" s="41" t="s">
        <v>0</v>
      </c>
      <c r="K69" s="173">
        <f>M47</f>
        <v>0</v>
      </c>
      <c r="L69" s="174"/>
      <c r="M69" s="174"/>
      <c r="N69" s="174"/>
      <c r="O69" s="41" t="s">
        <v>0</v>
      </c>
      <c r="P69" s="275">
        <f>Q47</f>
        <v>0</v>
      </c>
      <c r="Q69" s="276"/>
      <c r="R69" s="276"/>
      <c r="S69" s="276"/>
      <c r="T69" s="41" t="s">
        <v>0</v>
      </c>
      <c r="U69" s="275">
        <f t="shared" si="6"/>
        <v>0</v>
      </c>
      <c r="V69" s="276"/>
      <c r="W69" s="276"/>
      <c r="X69" s="276"/>
      <c r="Y69" s="41" t="s">
        <v>0</v>
      </c>
    </row>
    <row r="70" spans="1:30" ht="14.25" thickBot="1" x14ac:dyDescent="0.2">
      <c r="A70" s="92" t="s">
        <v>20</v>
      </c>
      <c r="B70" s="92"/>
      <c r="C70" s="92"/>
      <c r="D70" s="92"/>
      <c r="E70" s="277"/>
      <c r="F70" s="278"/>
      <c r="G70" s="278"/>
      <c r="H70" s="278"/>
      <c r="I70" s="278"/>
      <c r="J70" s="42" t="s">
        <v>0</v>
      </c>
      <c r="K70" s="279"/>
      <c r="L70" s="279"/>
      <c r="M70" s="279"/>
      <c r="N70" s="279"/>
      <c r="O70" s="279"/>
      <c r="P70" s="279"/>
      <c r="Q70" s="279"/>
      <c r="R70" s="279"/>
      <c r="S70" s="279"/>
      <c r="T70" s="279"/>
      <c r="U70" s="280">
        <f>E70</f>
        <v>0</v>
      </c>
      <c r="V70" s="281"/>
      <c r="W70" s="281"/>
      <c r="X70" s="281"/>
      <c r="Y70" s="44" t="s">
        <v>0</v>
      </c>
    </row>
    <row r="71" spans="1:30" ht="14.25" thickTop="1" x14ac:dyDescent="0.15">
      <c r="A71" s="98" t="s">
        <v>44</v>
      </c>
      <c r="B71" s="98"/>
      <c r="C71" s="98"/>
      <c r="D71" s="98"/>
      <c r="E71" s="264">
        <f>SUM(E67:I70)</f>
        <v>0</v>
      </c>
      <c r="F71" s="265"/>
      <c r="G71" s="265"/>
      <c r="H71" s="265"/>
      <c r="I71" s="265"/>
      <c r="J71" s="43" t="s">
        <v>0</v>
      </c>
      <c r="K71" s="266">
        <f>SUM(K67:N69)</f>
        <v>0</v>
      </c>
      <c r="L71" s="267"/>
      <c r="M71" s="267"/>
      <c r="N71" s="267"/>
      <c r="O71" s="43" t="s">
        <v>0</v>
      </c>
      <c r="P71" s="266">
        <f>SUM(P67:S69)</f>
        <v>0</v>
      </c>
      <c r="Q71" s="267"/>
      <c r="R71" s="267"/>
      <c r="S71" s="267"/>
      <c r="T71" s="43" t="s">
        <v>0</v>
      </c>
      <c r="U71" s="266">
        <f>SUM(U67:X70)</f>
        <v>0</v>
      </c>
      <c r="V71" s="267"/>
      <c r="W71" s="267"/>
      <c r="X71" s="267"/>
      <c r="Y71" s="43" t="s">
        <v>0</v>
      </c>
      <c r="AD71" s="81" t="str">
        <f>IF(E61=E71,"","←４-Ⅰの金額合計額と４-Ⅱの補助事業に要する経費の合計金額が一致しません。")</f>
        <v/>
      </c>
    </row>
  </sheetData>
  <sheetProtection password="CC13" sheet="1" objects="1" scenarios="1"/>
  <mergeCells count="30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E15:H15"/>
    <mergeCell ref="I15:K15"/>
    <mergeCell ref="M15:O15"/>
    <mergeCell ref="Q15:S15"/>
    <mergeCell ref="T15:V15"/>
    <mergeCell ref="W15:Y15"/>
    <mergeCell ref="A16:D16"/>
    <mergeCell ref="E16:H16"/>
    <mergeCell ref="I16:K16"/>
    <mergeCell ref="M16:O16"/>
    <mergeCell ref="Q16:S16"/>
    <mergeCell ref="T16:V16"/>
    <mergeCell ref="W16:Y16"/>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5:D6"/>
    <mergeCell ref="E5:H6"/>
    <mergeCell ref="I5:L6"/>
    <mergeCell ref="M5:P6"/>
    <mergeCell ref="T6:V6"/>
    <mergeCell ref="Q5:V5"/>
    <mergeCell ref="W5:Y6"/>
    <mergeCell ref="Q6:S6"/>
    <mergeCell ref="Z5:AC6"/>
    <mergeCell ref="I43:K43"/>
    <mergeCell ref="M43:O43"/>
    <mergeCell ref="I45:K45"/>
    <mergeCell ref="M45:O45"/>
    <mergeCell ref="W42:Y42"/>
    <mergeCell ref="A43:D43"/>
    <mergeCell ref="E43:H43"/>
    <mergeCell ref="A40:D40"/>
    <mergeCell ref="E40:H40"/>
    <mergeCell ref="Q40:S40"/>
    <mergeCell ref="T40:V40"/>
    <mergeCell ref="W40:Y40"/>
    <mergeCell ref="W41:Y41"/>
    <mergeCell ref="A44:D44"/>
    <mergeCell ref="E44:H44"/>
    <mergeCell ref="Q44:S44"/>
    <mergeCell ref="T44:V44"/>
    <mergeCell ref="W44:Y44"/>
    <mergeCell ref="A45:D45"/>
    <mergeCell ref="E45:H45"/>
    <mergeCell ref="Q45:S45"/>
    <mergeCell ref="T45:V45"/>
    <mergeCell ref="W45:Y45"/>
    <mergeCell ref="I44:K44"/>
    <mergeCell ref="A39:D39"/>
    <mergeCell ref="E39:H39"/>
    <mergeCell ref="Q39:S39"/>
    <mergeCell ref="T39:V39"/>
    <mergeCell ref="I39:K39"/>
    <mergeCell ref="M39:O39"/>
    <mergeCell ref="I40:K40"/>
    <mergeCell ref="M40:O40"/>
    <mergeCell ref="A42:D42"/>
    <mergeCell ref="E42:H42"/>
    <mergeCell ref="A41:D41"/>
    <mergeCell ref="E41:H41"/>
    <mergeCell ref="Q41:S41"/>
    <mergeCell ref="T41:V41"/>
    <mergeCell ref="I41:K41"/>
    <mergeCell ref="M41:O41"/>
    <mergeCell ref="M42:O42"/>
    <mergeCell ref="A38:D38"/>
    <mergeCell ref="E38:H38"/>
    <mergeCell ref="Q38:S38"/>
    <mergeCell ref="T38:V38"/>
    <mergeCell ref="W38:Y38"/>
    <mergeCell ref="I37:K37"/>
    <mergeCell ref="M37:O37"/>
    <mergeCell ref="A37:D37"/>
    <mergeCell ref="E37:H37"/>
    <mergeCell ref="Q37:S37"/>
    <mergeCell ref="T37:V37"/>
    <mergeCell ref="I38:K38"/>
    <mergeCell ref="M38:O38"/>
    <mergeCell ref="A56:D56"/>
    <mergeCell ref="W33:Y33"/>
    <mergeCell ref="A34:D34"/>
    <mergeCell ref="E34:H34"/>
    <mergeCell ref="Q34:S34"/>
    <mergeCell ref="T34:V34"/>
    <mergeCell ref="W34:Y34"/>
    <mergeCell ref="I33:K33"/>
    <mergeCell ref="M33:O33"/>
    <mergeCell ref="A33:D33"/>
    <mergeCell ref="E33:H33"/>
    <mergeCell ref="Q33:S33"/>
    <mergeCell ref="T33:V33"/>
    <mergeCell ref="I34:K34"/>
    <mergeCell ref="M34:O34"/>
    <mergeCell ref="W35:Y35"/>
    <mergeCell ref="A36:D36"/>
    <mergeCell ref="E36:H36"/>
    <mergeCell ref="Q36:S36"/>
    <mergeCell ref="T36:V36"/>
    <mergeCell ref="W36:Y36"/>
    <mergeCell ref="A35:D35"/>
    <mergeCell ref="E35:H35"/>
    <mergeCell ref="Q35:S35"/>
    <mergeCell ref="A57:D57"/>
    <mergeCell ref="E59:I59"/>
    <mergeCell ref="K59:R59"/>
    <mergeCell ref="T59:Y59"/>
    <mergeCell ref="A60:D60"/>
    <mergeCell ref="E60:I60"/>
    <mergeCell ref="K60:R60"/>
    <mergeCell ref="T60:Y60"/>
    <mergeCell ref="A58:D58"/>
    <mergeCell ref="A59:D59"/>
    <mergeCell ref="A47:H47"/>
    <mergeCell ref="Q47:S47"/>
    <mergeCell ref="T47:V47"/>
    <mergeCell ref="W47:Y47"/>
    <mergeCell ref="I47:K47"/>
    <mergeCell ref="M47:O47"/>
    <mergeCell ref="A46:D46"/>
    <mergeCell ref="E46:H46"/>
    <mergeCell ref="Q46:S46"/>
    <mergeCell ref="T46:V46"/>
    <mergeCell ref="W46:Y46"/>
    <mergeCell ref="I46:K46"/>
    <mergeCell ref="M46:O46"/>
    <mergeCell ref="A30:D31"/>
    <mergeCell ref="E30:H31"/>
    <mergeCell ref="I30:L31"/>
    <mergeCell ref="M30:P31"/>
    <mergeCell ref="Q30:V30"/>
    <mergeCell ref="W30:Y31"/>
    <mergeCell ref="Q31:S31"/>
    <mergeCell ref="T31:V31"/>
    <mergeCell ref="W32:Y32"/>
    <mergeCell ref="A32:D32"/>
    <mergeCell ref="E32:H32"/>
    <mergeCell ref="Q32:S32"/>
    <mergeCell ref="T32:V32"/>
    <mergeCell ref="I32:K32"/>
    <mergeCell ref="M32:O32"/>
    <mergeCell ref="M28:Y28"/>
    <mergeCell ref="E56:J56"/>
    <mergeCell ref="K56:S56"/>
    <mergeCell ref="T56:Y56"/>
    <mergeCell ref="E57:I57"/>
    <mergeCell ref="K57:R57"/>
    <mergeCell ref="T57:Y57"/>
    <mergeCell ref="E58:I58"/>
    <mergeCell ref="K58:R58"/>
    <mergeCell ref="T58:Y58"/>
    <mergeCell ref="T35:V35"/>
    <mergeCell ref="I35:K35"/>
    <mergeCell ref="M35:O35"/>
    <mergeCell ref="I36:K36"/>
    <mergeCell ref="M36:O36"/>
    <mergeCell ref="W37:Y37"/>
    <mergeCell ref="W39:Y39"/>
    <mergeCell ref="Q42:S42"/>
    <mergeCell ref="T42:V42"/>
    <mergeCell ref="Q43:S43"/>
    <mergeCell ref="T43:V43"/>
    <mergeCell ref="W43:Y43"/>
    <mergeCell ref="M44:O44"/>
    <mergeCell ref="I42:K42"/>
    <mergeCell ref="E68:I68"/>
    <mergeCell ref="K68:N68"/>
    <mergeCell ref="P68:S68"/>
    <mergeCell ref="U68:X68"/>
    <mergeCell ref="A61:D61"/>
    <mergeCell ref="E61:I61"/>
    <mergeCell ref="K61:S61"/>
    <mergeCell ref="T61:Y61"/>
    <mergeCell ref="A66:D66"/>
    <mergeCell ref="E66:J66"/>
    <mergeCell ref="K66:O66"/>
    <mergeCell ref="P66:T66"/>
    <mergeCell ref="U66:Y66"/>
    <mergeCell ref="A71:D71"/>
    <mergeCell ref="E71:I71"/>
    <mergeCell ref="K71:N71"/>
    <mergeCell ref="P71:S71"/>
    <mergeCell ref="U71:X71"/>
    <mergeCell ref="M54:Y54"/>
    <mergeCell ref="Z30:AC31"/>
    <mergeCell ref="Z32:AC32"/>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1"/>
  <sheetViews>
    <sheetView workbookViewId="0"/>
  </sheetViews>
  <sheetFormatPr defaultRowHeight="13.5" x14ac:dyDescent="0.15"/>
  <cols>
    <col min="1" max="1" width="3.625" style="28" customWidth="1"/>
    <col min="2" max="28" width="3.625" customWidth="1"/>
  </cols>
  <sheetData>
    <row r="1" spans="1:30" x14ac:dyDescent="0.15">
      <c r="A1" s="28" t="s">
        <v>144</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x14ac:dyDescent="0.15">
      <c r="A2" s="28" t="s">
        <v>145</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x14ac:dyDescent="0.15">
      <c r="B3" s="28"/>
      <c r="C3" s="28"/>
      <c r="D3" s="28"/>
      <c r="E3" s="28"/>
      <c r="F3" s="28"/>
      <c r="G3" s="28"/>
      <c r="H3" s="28"/>
      <c r="I3" s="28"/>
      <c r="J3" s="76" t="s">
        <v>93</v>
      </c>
      <c r="K3" s="76"/>
      <c r="L3" s="76"/>
      <c r="M3" s="308"/>
      <c r="N3" s="308"/>
      <c r="O3" s="308"/>
      <c r="P3" s="308"/>
      <c r="Q3" s="308"/>
      <c r="R3" s="308"/>
      <c r="S3" s="308"/>
      <c r="T3" s="308"/>
      <c r="U3" s="308"/>
      <c r="V3" s="308"/>
      <c r="W3" s="308"/>
      <c r="X3" s="308"/>
      <c r="Y3" s="308"/>
      <c r="Z3" s="28"/>
      <c r="AA3" s="28"/>
      <c r="AB3" s="28"/>
      <c r="AC3" s="28"/>
    </row>
    <row r="4" spans="1:30" x14ac:dyDescent="0.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x14ac:dyDescent="0.15">
      <c r="A5" s="89" t="s">
        <v>29</v>
      </c>
      <c r="B5" s="89"/>
      <c r="C5" s="89"/>
      <c r="D5" s="89"/>
      <c r="E5" s="116" t="s">
        <v>30</v>
      </c>
      <c r="F5" s="89"/>
      <c r="G5" s="89"/>
      <c r="H5" s="89"/>
      <c r="I5" s="116" t="s">
        <v>45</v>
      </c>
      <c r="J5" s="89"/>
      <c r="K5" s="89"/>
      <c r="L5" s="89"/>
      <c r="M5" s="89" t="s">
        <v>1</v>
      </c>
      <c r="N5" s="89"/>
      <c r="O5" s="89"/>
      <c r="P5" s="89"/>
      <c r="Q5" s="89" t="s">
        <v>10</v>
      </c>
      <c r="R5" s="89"/>
      <c r="S5" s="89"/>
      <c r="T5" s="89"/>
      <c r="U5" s="89"/>
      <c r="V5" s="89"/>
      <c r="W5" s="89" t="s">
        <v>13</v>
      </c>
      <c r="X5" s="89"/>
      <c r="Y5" s="89"/>
      <c r="Z5" s="294" t="s">
        <v>92</v>
      </c>
      <c r="AA5" s="295"/>
      <c r="AB5" s="295"/>
      <c r="AC5" s="296"/>
    </row>
    <row r="6" spans="1:30" ht="14.25" thickBot="1" x14ac:dyDescent="0.2">
      <c r="A6" s="92"/>
      <c r="B6" s="92"/>
      <c r="C6" s="92"/>
      <c r="D6" s="92"/>
      <c r="E6" s="92"/>
      <c r="F6" s="92"/>
      <c r="G6" s="92"/>
      <c r="H6" s="92"/>
      <c r="I6" s="92"/>
      <c r="J6" s="92"/>
      <c r="K6" s="92"/>
      <c r="L6" s="92"/>
      <c r="M6" s="92"/>
      <c r="N6" s="92"/>
      <c r="O6" s="92"/>
      <c r="P6" s="92"/>
      <c r="Q6" s="92" t="s">
        <v>11</v>
      </c>
      <c r="R6" s="92"/>
      <c r="S6" s="92"/>
      <c r="T6" s="92" t="s">
        <v>12</v>
      </c>
      <c r="U6" s="92"/>
      <c r="V6" s="92"/>
      <c r="W6" s="92"/>
      <c r="X6" s="92"/>
      <c r="Y6" s="92"/>
      <c r="Z6" s="294"/>
      <c r="AA6" s="295"/>
      <c r="AB6" s="295"/>
      <c r="AC6" s="296"/>
    </row>
    <row r="7" spans="1:30" ht="14.25" thickTop="1" x14ac:dyDescent="0.15">
      <c r="A7" s="297"/>
      <c r="B7" s="297"/>
      <c r="C7" s="297"/>
      <c r="D7" s="297"/>
      <c r="E7" s="297"/>
      <c r="F7" s="297"/>
      <c r="G7" s="297"/>
      <c r="H7" s="297"/>
      <c r="I7" s="319"/>
      <c r="J7" s="320"/>
      <c r="K7" s="320"/>
      <c r="L7" s="36" t="s">
        <v>0</v>
      </c>
      <c r="M7" s="319"/>
      <c r="N7" s="320"/>
      <c r="O7" s="320"/>
      <c r="P7" s="36" t="s">
        <v>0</v>
      </c>
      <c r="Q7" s="321">
        <f>ROUNDDOWN(IF($Z$7="申請者",M7*'様式２-２（１）~３（１）'!$AA$82/100,IF($Z$7="被災中小企業",'様式２-３（２）~４(申請者２)'!M7*3/4,IF($Z$7="入居事業者（被災中小企業を除く）",'様式２-３（２）~４(申請者２)'!M7*0,"0"))),0)</f>
        <v>0</v>
      </c>
      <c r="R7" s="321"/>
      <c r="S7" s="321"/>
      <c r="T7" s="322">
        <f>I7-Q7</f>
        <v>0</v>
      </c>
      <c r="U7" s="322"/>
      <c r="V7" s="322"/>
      <c r="W7" s="297"/>
      <c r="X7" s="297"/>
      <c r="Y7" s="297"/>
      <c r="Z7" s="302"/>
      <c r="AA7" s="303"/>
      <c r="AB7" s="303"/>
      <c r="AC7" s="304"/>
      <c r="AD7" s="81" t="str">
        <f t="shared" ref="AD7:AD20" si="0">IF(I7&gt;=M7,"","←補助対象経費が補助事業に要する経費を超えています")</f>
        <v/>
      </c>
    </row>
    <row r="8" spans="1:30" ht="13.5" customHeight="1" x14ac:dyDescent="0.15">
      <c r="A8" s="297"/>
      <c r="B8" s="297"/>
      <c r="C8" s="297"/>
      <c r="D8" s="297"/>
      <c r="E8" s="305"/>
      <c r="F8" s="305"/>
      <c r="G8" s="305"/>
      <c r="H8" s="305"/>
      <c r="I8" s="319"/>
      <c r="J8" s="320"/>
      <c r="K8" s="320"/>
      <c r="L8" s="36" t="s">
        <v>0</v>
      </c>
      <c r="M8" s="319"/>
      <c r="N8" s="320"/>
      <c r="O8" s="320"/>
      <c r="P8" s="36" t="s">
        <v>0</v>
      </c>
      <c r="Q8" s="321">
        <f>ROUNDDOWN(IF($Z$7="申請者",M8*'様式２-２（１）~３（１）'!$AA$82/100,IF($Z$7="被災中小企業",'様式２-３（２）~４(申請者２)'!M8*3/4,IF($Z$7="入居事業者（被災中小企業を除く）",'様式２-３（２）~４(申請者２)'!M8*0,"0"))),0)</f>
        <v>0</v>
      </c>
      <c r="R8" s="321"/>
      <c r="S8" s="321"/>
      <c r="T8" s="322">
        <f t="shared" ref="T8:T21" si="1">I8-Q8</f>
        <v>0</v>
      </c>
      <c r="U8" s="322"/>
      <c r="V8" s="322"/>
      <c r="W8" s="305"/>
      <c r="X8" s="305"/>
      <c r="Y8" s="305"/>
      <c r="Z8" s="309" t="str">
        <f>IF(Z7="","↑こちらのセルで区分を必ず選んでください。","")</f>
        <v>↑こちらのセルで区分を必ず選んでください。</v>
      </c>
      <c r="AA8" s="310"/>
      <c r="AB8" s="310"/>
      <c r="AC8" s="310"/>
      <c r="AD8" s="81" t="str">
        <f t="shared" si="0"/>
        <v/>
      </c>
    </row>
    <row r="9" spans="1:30" x14ac:dyDescent="0.15">
      <c r="A9" s="297"/>
      <c r="B9" s="297"/>
      <c r="C9" s="297"/>
      <c r="D9" s="297"/>
      <c r="E9" s="305"/>
      <c r="F9" s="305"/>
      <c r="G9" s="305"/>
      <c r="H9" s="305"/>
      <c r="I9" s="319"/>
      <c r="J9" s="320"/>
      <c r="K9" s="320"/>
      <c r="L9" s="36" t="s">
        <v>0</v>
      </c>
      <c r="M9" s="319"/>
      <c r="N9" s="320"/>
      <c r="O9" s="320"/>
      <c r="P9" s="36" t="s">
        <v>0</v>
      </c>
      <c r="Q9" s="321">
        <f>ROUNDDOWN(IF($Z$7="申請者",M9*'様式２-２（１）~３（１）'!$AA$82/100,IF($Z$7="被災中小企業",'様式２-３（２）~４(申請者２)'!M9*3/4,IF($Z$7="入居事業者（被災中小企業を除く）",'様式２-３（２）~４(申請者２)'!M9*0,"0"))),0)</f>
        <v>0</v>
      </c>
      <c r="R9" s="321"/>
      <c r="S9" s="321"/>
      <c r="T9" s="322">
        <f t="shared" si="1"/>
        <v>0</v>
      </c>
      <c r="U9" s="322"/>
      <c r="V9" s="322"/>
      <c r="W9" s="305"/>
      <c r="X9" s="305"/>
      <c r="Y9" s="305"/>
      <c r="Z9" s="311"/>
      <c r="AA9" s="312"/>
      <c r="AB9" s="312"/>
      <c r="AC9" s="312"/>
      <c r="AD9" s="81" t="str">
        <f t="shared" si="0"/>
        <v/>
      </c>
    </row>
    <row r="10" spans="1:30" x14ac:dyDescent="0.15">
      <c r="A10" s="297"/>
      <c r="B10" s="297"/>
      <c r="C10" s="297"/>
      <c r="D10" s="297"/>
      <c r="E10" s="305"/>
      <c r="F10" s="305"/>
      <c r="G10" s="305"/>
      <c r="H10" s="305"/>
      <c r="I10" s="319"/>
      <c r="J10" s="320"/>
      <c r="K10" s="320"/>
      <c r="L10" s="36" t="s">
        <v>0</v>
      </c>
      <c r="M10" s="319"/>
      <c r="N10" s="320"/>
      <c r="O10" s="320"/>
      <c r="P10" s="36" t="s">
        <v>0</v>
      </c>
      <c r="Q10" s="321">
        <f>ROUNDDOWN(IF($Z$7="申請者",M10*'様式２-２（１）~３（１）'!$AA$82/100,IF($Z$7="被災中小企業",'様式２-３（２）~４(申請者２)'!M10*3/4,IF($Z$7="入居事業者（被災中小企業を除く）",'様式２-３（２）~４(申請者２)'!M10*0,"0"))),0)</f>
        <v>0</v>
      </c>
      <c r="R10" s="321"/>
      <c r="S10" s="321"/>
      <c r="T10" s="322">
        <f t="shared" si="1"/>
        <v>0</v>
      </c>
      <c r="U10" s="322"/>
      <c r="V10" s="322"/>
      <c r="W10" s="305"/>
      <c r="X10" s="305"/>
      <c r="Y10" s="305"/>
      <c r="Z10" s="311"/>
      <c r="AA10" s="312"/>
      <c r="AB10" s="312"/>
      <c r="AC10" s="312"/>
      <c r="AD10" s="81" t="str">
        <f t="shared" si="0"/>
        <v/>
      </c>
    </row>
    <row r="11" spans="1:30" x14ac:dyDescent="0.15">
      <c r="A11" s="297"/>
      <c r="B11" s="297"/>
      <c r="C11" s="297"/>
      <c r="D11" s="297"/>
      <c r="E11" s="305"/>
      <c r="F11" s="305"/>
      <c r="G11" s="305"/>
      <c r="H11" s="305"/>
      <c r="I11" s="319"/>
      <c r="J11" s="320"/>
      <c r="K11" s="320"/>
      <c r="L11" s="36" t="s">
        <v>0</v>
      </c>
      <c r="M11" s="319"/>
      <c r="N11" s="320"/>
      <c r="O11" s="320"/>
      <c r="P11" s="36" t="s">
        <v>0</v>
      </c>
      <c r="Q11" s="321">
        <f>ROUNDDOWN(IF($Z$7="申請者",M11*'様式２-２（１）~３（１）'!$AA$82/100,IF($Z$7="被災中小企業",'様式２-３（２）~４(申請者２)'!M11*3/4,IF($Z$7="入居事業者（被災中小企業を除く）",'様式２-３（２）~４(申請者２)'!M11*0,"0"))),0)</f>
        <v>0</v>
      </c>
      <c r="R11" s="321"/>
      <c r="S11" s="321"/>
      <c r="T11" s="322">
        <f t="shared" si="1"/>
        <v>0</v>
      </c>
      <c r="U11" s="322"/>
      <c r="V11" s="322"/>
      <c r="W11" s="305"/>
      <c r="X11" s="305"/>
      <c r="Y11" s="305"/>
      <c r="Z11" s="311"/>
      <c r="AA11" s="312"/>
      <c r="AB11" s="312"/>
      <c r="AC11" s="312"/>
      <c r="AD11" s="81" t="str">
        <f t="shared" si="0"/>
        <v/>
      </c>
    </row>
    <row r="12" spans="1:30" x14ac:dyDescent="0.15">
      <c r="A12" s="297"/>
      <c r="B12" s="297"/>
      <c r="C12" s="297"/>
      <c r="D12" s="297"/>
      <c r="E12" s="305"/>
      <c r="F12" s="305"/>
      <c r="G12" s="305"/>
      <c r="H12" s="305"/>
      <c r="I12" s="319"/>
      <c r="J12" s="320"/>
      <c r="K12" s="320"/>
      <c r="L12" s="36" t="s">
        <v>0</v>
      </c>
      <c r="M12" s="319"/>
      <c r="N12" s="320"/>
      <c r="O12" s="320"/>
      <c r="P12" s="36" t="s">
        <v>0</v>
      </c>
      <c r="Q12" s="321">
        <f>ROUNDDOWN(IF($Z$7="申請者",M12*'様式２-２（１）~３（１）'!$AA$82/100,IF($Z$7="被災中小企業",'様式２-３（２）~４(申請者２)'!M12*3/4,IF($Z$7="入居事業者（被災中小企業を除く）",'様式２-３（２）~４(申請者２)'!M12*0,"0"))),0)</f>
        <v>0</v>
      </c>
      <c r="R12" s="321"/>
      <c r="S12" s="321"/>
      <c r="T12" s="322">
        <f t="shared" si="1"/>
        <v>0</v>
      </c>
      <c r="U12" s="322"/>
      <c r="V12" s="322"/>
      <c r="W12" s="305"/>
      <c r="X12" s="305"/>
      <c r="Y12" s="305"/>
      <c r="Z12" s="28"/>
      <c r="AA12" s="28"/>
      <c r="AB12" s="28"/>
      <c r="AC12" s="77"/>
      <c r="AD12" s="81" t="str">
        <f t="shared" si="0"/>
        <v/>
      </c>
    </row>
    <row r="13" spans="1:30" x14ac:dyDescent="0.15">
      <c r="A13" s="297"/>
      <c r="B13" s="297"/>
      <c r="C13" s="297"/>
      <c r="D13" s="297"/>
      <c r="E13" s="305"/>
      <c r="F13" s="305"/>
      <c r="G13" s="305"/>
      <c r="H13" s="305"/>
      <c r="I13" s="319"/>
      <c r="J13" s="320"/>
      <c r="K13" s="320"/>
      <c r="L13" s="36" t="s">
        <v>0</v>
      </c>
      <c r="M13" s="319"/>
      <c r="N13" s="320"/>
      <c r="O13" s="320"/>
      <c r="P13" s="36" t="s">
        <v>0</v>
      </c>
      <c r="Q13" s="321">
        <f>ROUNDDOWN(IF($Z$7="申請者",M13*'様式２-２（１）~３（１）'!$AA$82/100,IF($Z$7="被災中小企業",'様式２-３（２）~４(申請者２)'!M13*3/4,IF($Z$7="入居事業者（被災中小企業を除く）",'様式２-３（２）~４(申請者２)'!M13*0,"0"))),0)</f>
        <v>0</v>
      </c>
      <c r="R13" s="321"/>
      <c r="S13" s="321"/>
      <c r="T13" s="322">
        <f t="shared" si="1"/>
        <v>0</v>
      </c>
      <c r="U13" s="322"/>
      <c r="V13" s="322"/>
      <c r="W13" s="305"/>
      <c r="X13" s="305"/>
      <c r="Y13" s="305"/>
      <c r="Z13" s="28"/>
      <c r="AA13" s="28"/>
      <c r="AB13" s="28"/>
      <c r="AC13" s="77"/>
      <c r="AD13" s="81" t="str">
        <f t="shared" si="0"/>
        <v/>
      </c>
    </row>
    <row r="14" spans="1:30" x14ac:dyDescent="0.15">
      <c r="A14" s="297"/>
      <c r="B14" s="297"/>
      <c r="C14" s="297"/>
      <c r="D14" s="297"/>
      <c r="E14" s="305"/>
      <c r="F14" s="305"/>
      <c r="G14" s="305"/>
      <c r="H14" s="305"/>
      <c r="I14" s="319"/>
      <c r="J14" s="320"/>
      <c r="K14" s="320"/>
      <c r="L14" s="36" t="s">
        <v>0</v>
      </c>
      <c r="M14" s="319"/>
      <c r="N14" s="320"/>
      <c r="O14" s="320"/>
      <c r="P14" s="36" t="s">
        <v>0</v>
      </c>
      <c r="Q14" s="321">
        <f>ROUNDDOWN(IF($Z$7="申請者",M14*'様式２-２（１）~３（１）'!$AA$82/100,IF($Z$7="被災中小企業",'様式２-３（２）~４(申請者２)'!M14*3/4,IF($Z$7="入居事業者（被災中小企業を除く）",'様式２-３（２）~４(申請者２)'!M14*0,"0"))),0)</f>
        <v>0</v>
      </c>
      <c r="R14" s="321"/>
      <c r="S14" s="321"/>
      <c r="T14" s="322">
        <f t="shared" si="1"/>
        <v>0</v>
      </c>
      <c r="U14" s="322"/>
      <c r="V14" s="322"/>
      <c r="W14" s="305"/>
      <c r="X14" s="305"/>
      <c r="Y14" s="305"/>
      <c r="Z14" s="28"/>
      <c r="AA14" s="28"/>
      <c r="AB14" s="28"/>
      <c r="AC14" s="77"/>
      <c r="AD14" s="81" t="str">
        <f t="shared" si="0"/>
        <v/>
      </c>
    </row>
    <row r="15" spans="1:30" x14ac:dyDescent="0.15">
      <c r="A15" s="297"/>
      <c r="B15" s="297"/>
      <c r="C15" s="297"/>
      <c r="D15" s="297"/>
      <c r="E15" s="305"/>
      <c r="F15" s="305"/>
      <c r="G15" s="305"/>
      <c r="H15" s="305"/>
      <c r="I15" s="319"/>
      <c r="J15" s="320"/>
      <c r="K15" s="320"/>
      <c r="L15" s="36" t="s">
        <v>0</v>
      </c>
      <c r="M15" s="319"/>
      <c r="N15" s="320"/>
      <c r="O15" s="320"/>
      <c r="P15" s="36" t="s">
        <v>0</v>
      </c>
      <c r="Q15" s="321">
        <f>ROUNDDOWN(IF($Z$7="申請者",M15*'様式２-２（１）~３（１）'!$AA$82/100,IF($Z$7="被災中小企業",'様式２-３（２）~４(申請者２)'!M15*3/4,IF($Z$7="入居事業者（被災中小企業を除く）",'様式２-３（２）~４(申請者２)'!M15*0,"0"))),0)</f>
        <v>0</v>
      </c>
      <c r="R15" s="321"/>
      <c r="S15" s="321"/>
      <c r="T15" s="322">
        <f t="shared" si="1"/>
        <v>0</v>
      </c>
      <c r="U15" s="322"/>
      <c r="V15" s="322"/>
      <c r="W15" s="305"/>
      <c r="X15" s="305"/>
      <c r="Y15" s="305"/>
      <c r="Z15" s="28"/>
      <c r="AA15" s="28"/>
      <c r="AB15" s="28"/>
      <c r="AC15" s="77"/>
      <c r="AD15" s="81" t="str">
        <f t="shared" si="0"/>
        <v/>
      </c>
    </row>
    <row r="16" spans="1:30" x14ac:dyDescent="0.15">
      <c r="A16" s="297"/>
      <c r="B16" s="297"/>
      <c r="C16" s="297"/>
      <c r="D16" s="297"/>
      <c r="E16" s="305"/>
      <c r="F16" s="305"/>
      <c r="G16" s="305"/>
      <c r="H16" s="305"/>
      <c r="I16" s="319"/>
      <c r="J16" s="320"/>
      <c r="K16" s="320"/>
      <c r="L16" s="36" t="s">
        <v>0</v>
      </c>
      <c r="M16" s="319"/>
      <c r="N16" s="320"/>
      <c r="O16" s="320"/>
      <c r="P16" s="36" t="s">
        <v>0</v>
      </c>
      <c r="Q16" s="321">
        <f>ROUNDDOWN(IF($Z$7="申請者",M16*'様式２-２（１）~３（１）'!$AA$82/100,IF($Z$7="被災中小企業",'様式２-３（２）~４(申請者２)'!M16*3/4,IF($Z$7="入居事業者（被災中小企業を除く）",'様式２-３（２）~４(申請者２)'!M16*0,"0"))),0)</f>
        <v>0</v>
      </c>
      <c r="R16" s="321"/>
      <c r="S16" s="321"/>
      <c r="T16" s="322">
        <f t="shared" si="1"/>
        <v>0</v>
      </c>
      <c r="U16" s="322"/>
      <c r="V16" s="322"/>
      <c r="W16" s="305"/>
      <c r="X16" s="305"/>
      <c r="Y16" s="305"/>
      <c r="Z16" s="28"/>
      <c r="AA16" s="28"/>
      <c r="AB16" s="28"/>
      <c r="AC16" s="77"/>
      <c r="AD16" s="81" t="str">
        <f t="shared" si="0"/>
        <v/>
      </c>
    </row>
    <row r="17" spans="1:30" x14ac:dyDescent="0.15">
      <c r="A17" s="297"/>
      <c r="B17" s="297"/>
      <c r="C17" s="297"/>
      <c r="D17" s="297"/>
      <c r="E17" s="305"/>
      <c r="F17" s="305"/>
      <c r="G17" s="305"/>
      <c r="H17" s="305"/>
      <c r="I17" s="319"/>
      <c r="J17" s="320"/>
      <c r="K17" s="320"/>
      <c r="L17" s="36" t="s">
        <v>0</v>
      </c>
      <c r="M17" s="319"/>
      <c r="N17" s="320"/>
      <c r="O17" s="320"/>
      <c r="P17" s="36" t="s">
        <v>0</v>
      </c>
      <c r="Q17" s="321">
        <f>ROUNDDOWN(IF($Z$7="申請者",M17*'様式２-２（１）~３（１）'!$AA$82/100,IF($Z$7="被災中小企業",'様式２-３（２）~４(申請者２)'!M17*3/4,IF($Z$7="入居事業者（被災中小企業を除く）",'様式２-３（２）~４(申請者２)'!M17*0,"0"))),0)</f>
        <v>0</v>
      </c>
      <c r="R17" s="321"/>
      <c r="S17" s="321"/>
      <c r="T17" s="322">
        <f t="shared" si="1"/>
        <v>0</v>
      </c>
      <c r="U17" s="322"/>
      <c r="V17" s="322"/>
      <c r="W17" s="305"/>
      <c r="X17" s="305"/>
      <c r="Y17" s="305"/>
      <c r="Z17" s="28"/>
      <c r="AA17" s="28"/>
      <c r="AB17" s="28"/>
      <c r="AC17" s="77"/>
      <c r="AD17" s="81" t="str">
        <f t="shared" si="0"/>
        <v/>
      </c>
    </row>
    <row r="18" spans="1:30" x14ac:dyDescent="0.15">
      <c r="A18" s="297"/>
      <c r="B18" s="297"/>
      <c r="C18" s="297"/>
      <c r="D18" s="297"/>
      <c r="E18" s="305"/>
      <c r="F18" s="305"/>
      <c r="G18" s="305"/>
      <c r="H18" s="305"/>
      <c r="I18" s="319"/>
      <c r="J18" s="320"/>
      <c r="K18" s="320"/>
      <c r="L18" s="36" t="s">
        <v>0</v>
      </c>
      <c r="M18" s="319"/>
      <c r="N18" s="320"/>
      <c r="O18" s="320"/>
      <c r="P18" s="36" t="s">
        <v>0</v>
      </c>
      <c r="Q18" s="321">
        <f>ROUNDDOWN(IF($Z$7="申請者",M18*'様式２-２（１）~３（１）'!$AA$82/100,IF($Z$7="被災中小企業",'様式２-３（２）~４(申請者２)'!M18*3/4,IF($Z$7="入居事業者（被災中小企業を除く）",'様式２-３（２）~４(申請者２)'!M18*0,"0"))),0)</f>
        <v>0</v>
      </c>
      <c r="R18" s="321"/>
      <c r="S18" s="321"/>
      <c r="T18" s="322">
        <f t="shared" si="1"/>
        <v>0</v>
      </c>
      <c r="U18" s="322"/>
      <c r="V18" s="322"/>
      <c r="W18" s="305"/>
      <c r="X18" s="305"/>
      <c r="Y18" s="305"/>
      <c r="Z18" s="28"/>
      <c r="AA18" s="28"/>
      <c r="AB18" s="28"/>
      <c r="AC18" s="77"/>
      <c r="AD18" s="81" t="str">
        <f t="shared" si="0"/>
        <v/>
      </c>
    </row>
    <row r="19" spans="1:30" x14ac:dyDescent="0.15">
      <c r="A19" s="297"/>
      <c r="B19" s="297"/>
      <c r="C19" s="297"/>
      <c r="D19" s="297"/>
      <c r="E19" s="305"/>
      <c r="F19" s="305"/>
      <c r="G19" s="305"/>
      <c r="H19" s="305"/>
      <c r="I19" s="319"/>
      <c r="J19" s="320"/>
      <c r="K19" s="320"/>
      <c r="L19" s="36" t="s">
        <v>0</v>
      </c>
      <c r="M19" s="319"/>
      <c r="N19" s="320"/>
      <c r="O19" s="320"/>
      <c r="P19" s="36" t="s">
        <v>0</v>
      </c>
      <c r="Q19" s="321">
        <f>ROUNDDOWN(IF($Z$7="申請者",M19*'様式２-２（１）~３（１）'!$AA$82/100,IF($Z$7="被災中小企業",'様式２-３（２）~４(申請者２)'!M19*3/4,IF($Z$7="入居事業者（被災中小企業を除く）",'様式２-３（２）~４(申請者２)'!M19*0,"0"))),0)</f>
        <v>0</v>
      </c>
      <c r="R19" s="321"/>
      <c r="S19" s="321"/>
      <c r="T19" s="322">
        <f t="shared" si="1"/>
        <v>0</v>
      </c>
      <c r="U19" s="322"/>
      <c r="V19" s="322"/>
      <c r="W19" s="305"/>
      <c r="X19" s="305"/>
      <c r="Y19" s="305"/>
      <c r="Z19" s="28"/>
      <c r="AA19" s="28"/>
      <c r="AB19" s="28"/>
      <c r="AC19" s="77"/>
      <c r="AD19" s="81" t="str">
        <f t="shared" si="0"/>
        <v/>
      </c>
    </row>
    <row r="20" spans="1:30" x14ac:dyDescent="0.15">
      <c r="A20" s="297"/>
      <c r="B20" s="297"/>
      <c r="C20" s="297"/>
      <c r="D20" s="297"/>
      <c r="E20" s="305"/>
      <c r="F20" s="305"/>
      <c r="G20" s="305"/>
      <c r="H20" s="305"/>
      <c r="I20" s="319"/>
      <c r="J20" s="320"/>
      <c r="K20" s="320"/>
      <c r="L20" s="36" t="s">
        <v>0</v>
      </c>
      <c r="M20" s="319"/>
      <c r="N20" s="320"/>
      <c r="O20" s="320"/>
      <c r="P20" s="36" t="s">
        <v>0</v>
      </c>
      <c r="Q20" s="321">
        <f>ROUNDDOWN(IF($Z$7="申請者",M20*'様式２-２（１）~３（１）'!$AA$82/100,IF($Z$7="被災中小企業",'様式２-３（２）~４(申請者２)'!M20*3/4,IF($Z$7="入居事業者（被災中小企業を除く）",'様式２-３（２）~４(申請者２)'!M20*0,"0"))),0)</f>
        <v>0</v>
      </c>
      <c r="R20" s="321"/>
      <c r="S20" s="321"/>
      <c r="T20" s="322">
        <f t="shared" si="1"/>
        <v>0</v>
      </c>
      <c r="U20" s="322"/>
      <c r="V20" s="322"/>
      <c r="W20" s="305"/>
      <c r="X20" s="305"/>
      <c r="Y20" s="305"/>
      <c r="Z20" s="28"/>
      <c r="AA20" s="28"/>
      <c r="AB20" s="28"/>
      <c r="AC20" s="77"/>
      <c r="AD20" s="81" t="str">
        <f t="shared" si="0"/>
        <v/>
      </c>
    </row>
    <row r="21" spans="1:30" ht="14.25" thickBot="1" x14ac:dyDescent="0.2">
      <c r="A21" s="313"/>
      <c r="B21" s="313"/>
      <c r="C21" s="313"/>
      <c r="D21" s="313"/>
      <c r="E21" s="313"/>
      <c r="F21" s="313"/>
      <c r="G21" s="313"/>
      <c r="H21" s="313"/>
      <c r="I21" s="325"/>
      <c r="J21" s="326"/>
      <c r="K21" s="326"/>
      <c r="L21" s="38" t="s">
        <v>0</v>
      </c>
      <c r="M21" s="325"/>
      <c r="N21" s="326"/>
      <c r="O21" s="326"/>
      <c r="P21" s="38" t="s">
        <v>0</v>
      </c>
      <c r="Q21" s="327">
        <f>ROUNDDOWN(IF($Z$7="申請者",M21*'様式２-２（１）~３（１）'!$AA$82/100,IF($Z$7="被災中小企業",'様式２-３（２）~４(申請者２)'!M21*3/4,IF($Z$7="入居事業者（被災中小企業を除く）",'様式２-３（２）~４(申請者２)'!M21*0,"0"))),0)</f>
        <v>0</v>
      </c>
      <c r="R21" s="327"/>
      <c r="S21" s="327"/>
      <c r="T21" s="328">
        <f t="shared" si="1"/>
        <v>0</v>
      </c>
      <c r="U21" s="328"/>
      <c r="V21" s="328"/>
      <c r="W21" s="313"/>
      <c r="X21" s="313"/>
      <c r="Y21" s="313"/>
      <c r="Z21" s="28"/>
      <c r="AA21" s="28"/>
      <c r="AB21" s="28"/>
      <c r="AC21" s="77"/>
      <c r="AD21" s="81" t="str">
        <f>IF(I21&gt;=M21,"","←補助対象経費が補助事業に要する経費を超えています")</f>
        <v/>
      </c>
    </row>
    <row r="22" spans="1:30" ht="14.25" thickTop="1" x14ac:dyDescent="0.15">
      <c r="A22" s="124" t="s">
        <v>6</v>
      </c>
      <c r="B22" s="125"/>
      <c r="C22" s="125"/>
      <c r="D22" s="125"/>
      <c r="E22" s="125"/>
      <c r="F22" s="125"/>
      <c r="G22" s="125"/>
      <c r="H22" s="126"/>
      <c r="I22" s="323">
        <f>SUM(I7:K21)</f>
        <v>0</v>
      </c>
      <c r="J22" s="324"/>
      <c r="K22" s="324"/>
      <c r="L22" s="39" t="s">
        <v>0</v>
      </c>
      <c r="M22" s="323">
        <f>SUM(M7:O21)</f>
        <v>0</v>
      </c>
      <c r="N22" s="324"/>
      <c r="O22" s="324"/>
      <c r="P22" s="39" t="s">
        <v>0</v>
      </c>
      <c r="Q22" s="322">
        <f>SUM(Q7:S21)</f>
        <v>0</v>
      </c>
      <c r="R22" s="322"/>
      <c r="S22" s="322"/>
      <c r="T22" s="322">
        <f>SUM(T7:V21)</f>
        <v>0</v>
      </c>
      <c r="U22" s="322"/>
      <c r="V22" s="322"/>
      <c r="W22" s="297"/>
      <c r="X22" s="297"/>
      <c r="Y22" s="297"/>
      <c r="Z22" s="28"/>
      <c r="AA22" s="28"/>
      <c r="AB22" s="28"/>
      <c r="AC22" s="28"/>
    </row>
    <row r="23" spans="1:30" x14ac:dyDescent="0.15">
      <c r="A23" s="28" t="s">
        <v>146</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x14ac:dyDescent="0.15">
      <c r="A26" s="28" t="s">
        <v>143</v>
      </c>
    </row>
    <row r="27" spans="1:30" x14ac:dyDescent="0.15">
      <c r="A27" s="28" t="s">
        <v>32</v>
      </c>
    </row>
    <row r="28" spans="1:30" x14ac:dyDescent="0.15">
      <c r="J28" s="76" t="s">
        <v>93</v>
      </c>
      <c r="K28" s="49"/>
      <c r="L28" s="49"/>
      <c r="M28" s="268" t="str">
        <f>IF(M3="","",M3)</f>
        <v/>
      </c>
      <c r="N28" s="268"/>
      <c r="O28" s="268"/>
      <c r="P28" s="268"/>
      <c r="Q28" s="268"/>
      <c r="R28" s="268"/>
      <c r="S28" s="268"/>
      <c r="T28" s="268"/>
      <c r="U28" s="268"/>
      <c r="V28" s="268"/>
      <c r="W28" s="268"/>
      <c r="X28" s="268"/>
      <c r="Y28" s="268"/>
    </row>
    <row r="30" spans="1:30" x14ac:dyDescent="0.15">
      <c r="A30" s="89" t="s">
        <v>29</v>
      </c>
      <c r="B30" s="89"/>
      <c r="C30" s="89"/>
      <c r="D30" s="89"/>
      <c r="E30" s="116" t="s">
        <v>30</v>
      </c>
      <c r="F30" s="89"/>
      <c r="G30" s="89"/>
      <c r="H30" s="89"/>
      <c r="I30" s="116" t="s">
        <v>45</v>
      </c>
      <c r="J30" s="89"/>
      <c r="K30" s="89"/>
      <c r="L30" s="89"/>
      <c r="M30" s="89" t="s">
        <v>1</v>
      </c>
      <c r="N30" s="89"/>
      <c r="O30" s="89"/>
      <c r="P30" s="89"/>
      <c r="Q30" s="89" t="s">
        <v>10</v>
      </c>
      <c r="R30" s="89"/>
      <c r="S30" s="89"/>
      <c r="T30" s="89"/>
      <c r="U30" s="89"/>
      <c r="V30" s="89"/>
      <c r="W30" s="89" t="s">
        <v>13</v>
      </c>
      <c r="X30" s="89"/>
      <c r="Y30" s="89"/>
      <c r="Z30" s="269" t="s">
        <v>92</v>
      </c>
      <c r="AA30" s="270"/>
      <c r="AB30" s="270"/>
      <c r="AC30" s="271"/>
    </row>
    <row r="31" spans="1:30" ht="14.25" thickBot="1" x14ac:dyDescent="0.2">
      <c r="A31" s="92"/>
      <c r="B31" s="92"/>
      <c r="C31" s="92"/>
      <c r="D31" s="92"/>
      <c r="E31" s="92"/>
      <c r="F31" s="92"/>
      <c r="G31" s="92"/>
      <c r="H31" s="92"/>
      <c r="I31" s="92"/>
      <c r="J31" s="92"/>
      <c r="K31" s="92"/>
      <c r="L31" s="92"/>
      <c r="M31" s="92"/>
      <c r="N31" s="92"/>
      <c r="O31" s="92"/>
      <c r="P31" s="92"/>
      <c r="Q31" s="92" t="s">
        <v>11</v>
      </c>
      <c r="R31" s="92"/>
      <c r="S31" s="92"/>
      <c r="T31" s="92" t="s">
        <v>12</v>
      </c>
      <c r="U31" s="92"/>
      <c r="V31" s="92"/>
      <c r="W31" s="92"/>
      <c r="X31" s="92"/>
      <c r="Y31" s="92"/>
      <c r="Z31" s="269"/>
      <c r="AA31" s="270"/>
      <c r="AB31" s="270"/>
      <c r="AC31" s="271"/>
    </row>
    <row r="32" spans="1:30" ht="14.25" thickTop="1" x14ac:dyDescent="0.15">
      <c r="A32" s="285"/>
      <c r="B32" s="285"/>
      <c r="C32" s="285"/>
      <c r="D32" s="285"/>
      <c r="E32" s="285"/>
      <c r="F32" s="285"/>
      <c r="G32" s="285"/>
      <c r="H32" s="285"/>
      <c r="I32" s="117"/>
      <c r="J32" s="118"/>
      <c r="K32" s="118"/>
      <c r="L32" s="36" t="s">
        <v>0</v>
      </c>
      <c r="M32" s="117"/>
      <c r="N32" s="118"/>
      <c r="O32" s="118"/>
      <c r="P32" s="36" t="s">
        <v>0</v>
      </c>
      <c r="Q32" s="286">
        <f>ROUNDDOWN(IF($Z$32="申請者",M32*'様式２-２（１）~３（１）'!$AA$82/100,IF($Z$32="被災中小企業",'様式２-３（２）~４(申請者２)'!M32*3/4,IF($Z$32="入居事業者（被災中小企業を除く）",'様式２-３（２）~４(申請者２)'!M32*0,"0"))),0)</f>
        <v>0</v>
      </c>
      <c r="R32" s="286"/>
      <c r="S32" s="286"/>
      <c r="T32" s="231">
        <f>I32-Q32</f>
        <v>0</v>
      </c>
      <c r="U32" s="231"/>
      <c r="V32" s="231"/>
      <c r="W32" s="285"/>
      <c r="X32" s="285"/>
      <c r="Y32" s="285"/>
      <c r="Z32" s="272" t="str">
        <f>IF(Z7="","",Z7)</f>
        <v/>
      </c>
      <c r="AA32" s="273"/>
      <c r="AB32" s="273"/>
      <c r="AC32" s="274"/>
      <c r="AD32" s="23" t="str">
        <f>IF(I32&gt;=M32,"","←補助対象経費が補助事業に要する経費を超えています")</f>
        <v/>
      </c>
    </row>
    <row r="33" spans="1:30" x14ac:dyDescent="0.15">
      <c r="A33" s="285"/>
      <c r="B33" s="285"/>
      <c r="C33" s="285"/>
      <c r="D33" s="285"/>
      <c r="E33" s="112"/>
      <c r="F33" s="112"/>
      <c r="G33" s="112"/>
      <c r="H33" s="112"/>
      <c r="I33" s="117"/>
      <c r="J33" s="118"/>
      <c r="K33" s="118"/>
      <c r="L33" s="36" t="s">
        <v>0</v>
      </c>
      <c r="M33" s="117"/>
      <c r="N33" s="118"/>
      <c r="O33" s="118"/>
      <c r="P33" s="36" t="s">
        <v>0</v>
      </c>
      <c r="Q33" s="286">
        <f>ROUNDDOWN(IF($Z$32="申請者",M33*'様式２-２（１）~３（１）'!$AA$82/100,IF($Z$32="被災中小企業",'様式２-３（２）~４(申請者２)'!M33*3/4,IF($Z$32="入居事業者（被災中小企業を除く）",'様式２-３（２）~４(申請者２)'!M33*0,"0"))),0)</f>
        <v>0</v>
      </c>
      <c r="R33" s="286"/>
      <c r="S33" s="286"/>
      <c r="T33" s="231">
        <f t="shared" ref="T33:T46" si="2">I33-Q33</f>
        <v>0</v>
      </c>
      <c r="U33" s="231"/>
      <c r="V33" s="231"/>
      <c r="W33" s="112"/>
      <c r="X33" s="112"/>
      <c r="Y33" s="112"/>
      <c r="Z33" s="52"/>
      <c r="AA33" s="53"/>
      <c r="AB33" s="53"/>
      <c r="AC33" s="53"/>
      <c r="AD33" s="23" t="str">
        <f t="shared" ref="AD33" si="3">IF(I33&gt;=M33,"","←補助対象経費が補助事業に要する経費を超えています")</f>
        <v/>
      </c>
    </row>
    <row r="34" spans="1:30" x14ac:dyDescent="0.15">
      <c r="A34" s="285"/>
      <c r="B34" s="285"/>
      <c r="C34" s="285"/>
      <c r="D34" s="285"/>
      <c r="E34" s="112"/>
      <c r="F34" s="112"/>
      <c r="G34" s="112"/>
      <c r="H34" s="112"/>
      <c r="I34" s="117"/>
      <c r="J34" s="118"/>
      <c r="K34" s="118"/>
      <c r="L34" s="36" t="s">
        <v>0</v>
      </c>
      <c r="M34" s="117"/>
      <c r="N34" s="118"/>
      <c r="O34" s="118"/>
      <c r="P34" s="36" t="s">
        <v>0</v>
      </c>
      <c r="Q34" s="286">
        <f>ROUNDDOWN(IF($Z$32="申請者",M34*'様式２-２（１）~３（１）'!$AA$82/100,IF($Z$32="被災中小企業",'様式２-３（２）~４(申請者２)'!M34*3/4,IF($Z$32="入居事業者（被災中小企業を除く）",'様式２-３（２）~４(申請者２)'!M34*0,"0"))),0)</f>
        <v>0</v>
      </c>
      <c r="R34" s="286"/>
      <c r="S34" s="286"/>
      <c r="T34" s="231">
        <f t="shared" si="2"/>
        <v>0</v>
      </c>
      <c r="U34" s="231"/>
      <c r="V34" s="231"/>
      <c r="W34" s="112"/>
      <c r="X34" s="112"/>
      <c r="Y34" s="112"/>
      <c r="AC34" s="23" t="str">
        <f t="shared" ref="AC34" si="4">IF(I34&gt;=M34,"","←補助対象経費が補助事業に要する経費を超えています")</f>
        <v/>
      </c>
      <c r="AD34" s="23" t="str">
        <f>IF(I34&gt;=M34,"","←補助対象経費が補助事業に要する経費を超えています")</f>
        <v/>
      </c>
    </row>
    <row r="35" spans="1:30" x14ac:dyDescent="0.15">
      <c r="A35" s="285"/>
      <c r="B35" s="285"/>
      <c r="C35" s="285"/>
      <c r="D35" s="285"/>
      <c r="E35" s="112"/>
      <c r="F35" s="112"/>
      <c r="G35" s="112"/>
      <c r="H35" s="112"/>
      <c r="I35" s="117"/>
      <c r="J35" s="118"/>
      <c r="K35" s="118"/>
      <c r="L35" s="36" t="s">
        <v>0</v>
      </c>
      <c r="M35" s="117"/>
      <c r="N35" s="118"/>
      <c r="O35" s="118"/>
      <c r="P35" s="36" t="s">
        <v>0</v>
      </c>
      <c r="Q35" s="286">
        <f>ROUNDDOWN(IF($Z$32="申請者",M35*'様式２-２（１）~３（１）'!$AA$82/100,IF($Z$32="被災中小企業",'様式２-３（２）~４(申請者２)'!M35*3/4,IF($Z$32="入居事業者（被災中小企業を除く）",'様式２-３（２）~４(申請者２)'!M35*0,"0"))),0)</f>
        <v>0</v>
      </c>
      <c r="R35" s="286"/>
      <c r="S35" s="286"/>
      <c r="T35" s="231">
        <f t="shared" si="2"/>
        <v>0</v>
      </c>
      <c r="U35" s="231"/>
      <c r="V35" s="231"/>
      <c r="W35" s="112"/>
      <c r="X35" s="112"/>
      <c r="Y35" s="112"/>
      <c r="AC35" s="23"/>
      <c r="AD35" s="23" t="str">
        <f t="shared" ref="AD35:AD46" si="5">IF(I35&gt;=M35,"","←補助対象経費が補助事業に要する経費を超えています")</f>
        <v/>
      </c>
    </row>
    <row r="36" spans="1:30" x14ac:dyDescent="0.15">
      <c r="A36" s="285"/>
      <c r="B36" s="285"/>
      <c r="C36" s="285"/>
      <c r="D36" s="285"/>
      <c r="E36" s="112"/>
      <c r="F36" s="112"/>
      <c r="G36" s="112"/>
      <c r="H36" s="112"/>
      <c r="I36" s="117"/>
      <c r="J36" s="118"/>
      <c r="K36" s="118"/>
      <c r="L36" s="36" t="s">
        <v>0</v>
      </c>
      <c r="M36" s="117"/>
      <c r="N36" s="118"/>
      <c r="O36" s="118"/>
      <c r="P36" s="36" t="s">
        <v>0</v>
      </c>
      <c r="Q36" s="286">
        <f>ROUNDDOWN(IF($Z$32="申請者",M36*'様式２-２（１）~３（１）'!$AA$82/100,IF($Z$32="被災中小企業",'様式２-３（２）~４(申請者２)'!M36*3/4,IF($Z$32="入居事業者（被災中小企業を除く）",'様式２-３（２）~４(申請者２)'!M36*0,"0"))),0)</f>
        <v>0</v>
      </c>
      <c r="R36" s="286"/>
      <c r="S36" s="286"/>
      <c r="T36" s="231">
        <f t="shared" si="2"/>
        <v>0</v>
      </c>
      <c r="U36" s="231"/>
      <c r="V36" s="231"/>
      <c r="W36" s="112"/>
      <c r="X36" s="112"/>
      <c r="Y36" s="112"/>
      <c r="AC36" s="23"/>
      <c r="AD36" s="23" t="str">
        <f t="shared" si="5"/>
        <v/>
      </c>
    </row>
    <row r="37" spans="1:30" x14ac:dyDescent="0.15">
      <c r="A37" s="285"/>
      <c r="B37" s="285"/>
      <c r="C37" s="285"/>
      <c r="D37" s="285"/>
      <c r="E37" s="112"/>
      <c r="F37" s="112"/>
      <c r="G37" s="112"/>
      <c r="H37" s="112"/>
      <c r="I37" s="117"/>
      <c r="J37" s="118"/>
      <c r="K37" s="118"/>
      <c r="L37" s="36" t="s">
        <v>0</v>
      </c>
      <c r="M37" s="117"/>
      <c r="N37" s="118"/>
      <c r="O37" s="118"/>
      <c r="P37" s="36" t="s">
        <v>0</v>
      </c>
      <c r="Q37" s="286">
        <f>ROUNDDOWN(IF($Z$32="申請者",M37*'様式２-２（１）~３（１）'!$AA$82/100,IF($Z$32="被災中小企業",'様式２-３（２）~４(申請者２)'!M37*3/4,IF($Z$32="入居事業者（被災中小企業を除く）",'様式２-３（２）~４(申請者２)'!M37*0,"0"))),0)</f>
        <v>0</v>
      </c>
      <c r="R37" s="286"/>
      <c r="S37" s="286"/>
      <c r="T37" s="231">
        <f t="shared" si="2"/>
        <v>0</v>
      </c>
      <c r="U37" s="231"/>
      <c r="V37" s="231"/>
      <c r="W37" s="112"/>
      <c r="X37" s="112"/>
      <c r="Y37" s="112"/>
      <c r="AC37" s="23"/>
      <c r="AD37" s="23" t="str">
        <f>IF(I37&gt;=M37,"","←補助対象経費が補助事業に要する経費を超えています")</f>
        <v/>
      </c>
    </row>
    <row r="38" spans="1:30" x14ac:dyDescent="0.15">
      <c r="A38" s="285"/>
      <c r="B38" s="285"/>
      <c r="C38" s="285"/>
      <c r="D38" s="285"/>
      <c r="E38" s="112"/>
      <c r="F38" s="112"/>
      <c r="G38" s="112"/>
      <c r="H38" s="112"/>
      <c r="I38" s="117"/>
      <c r="J38" s="118"/>
      <c r="K38" s="118"/>
      <c r="L38" s="36" t="s">
        <v>0</v>
      </c>
      <c r="M38" s="117"/>
      <c r="N38" s="118"/>
      <c r="O38" s="118"/>
      <c r="P38" s="36" t="s">
        <v>0</v>
      </c>
      <c r="Q38" s="286">
        <f>ROUNDDOWN(IF($Z$32="申請者",M38*'様式２-２（１）~３（１）'!$AA$82/100,IF($Z$32="被災中小企業",'様式２-３（２）~４(申請者２)'!M38*3/4,IF($Z$32="入居事業者（被災中小企業を除く）",'様式２-３（２）~４(申請者２)'!M38*0,"0"))),0)</f>
        <v>0</v>
      </c>
      <c r="R38" s="286"/>
      <c r="S38" s="286"/>
      <c r="T38" s="231">
        <f t="shared" si="2"/>
        <v>0</v>
      </c>
      <c r="U38" s="231"/>
      <c r="V38" s="231"/>
      <c r="W38" s="112"/>
      <c r="X38" s="112"/>
      <c r="Y38" s="112"/>
      <c r="AC38" s="23"/>
      <c r="AD38" s="23" t="str">
        <f t="shared" si="5"/>
        <v/>
      </c>
    </row>
    <row r="39" spans="1:30" x14ac:dyDescent="0.15">
      <c r="A39" s="285"/>
      <c r="B39" s="285"/>
      <c r="C39" s="285"/>
      <c r="D39" s="285"/>
      <c r="E39" s="112"/>
      <c r="F39" s="112"/>
      <c r="G39" s="112"/>
      <c r="H39" s="112"/>
      <c r="I39" s="117"/>
      <c r="J39" s="118"/>
      <c r="K39" s="118"/>
      <c r="L39" s="36" t="s">
        <v>0</v>
      </c>
      <c r="M39" s="117"/>
      <c r="N39" s="118"/>
      <c r="O39" s="118"/>
      <c r="P39" s="36" t="s">
        <v>0</v>
      </c>
      <c r="Q39" s="286">
        <f>ROUNDDOWN(IF($Z$32="申請者",M39*'様式２-２（１）~３（１）'!$AA$82/100,IF($Z$32="被災中小企業",'様式２-３（２）~４(申請者２)'!M39*3/4,IF($Z$32="入居事業者（被災中小企業を除く）",'様式２-３（２）~４(申請者２)'!M39*0,"0"))),0)</f>
        <v>0</v>
      </c>
      <c r="R39" s="286"/>
      <c r="S39" s="286"/>
      <c r="T39" s="231">
        <f t="shared" si="2"/>
        <v>0</v>
      </c>
      <c r="U39" s="231"/>
      <c r="V39" s="231"/>
      <c r="W39" s="112"/>
      <c r="X39" s="112"/>
      <c r="Y39" s="112"/>
      <c r="AC39" s="23"/>
      <c r="AD39" s="23" t="str">
        <f t="shared" si="5"/>
        <v/>
      </c>
    </row>
    <row r="40" spans="1:30" x14ac:dyDescent="0.15">
      <c r="A40" s="285"/>
      <c r="B40" s="285"/>
      <c r="C40" s="285"/>
      <c r="D40" s="285"/>
      <c r="E40" s="112"/>
      <c r="F40" s="112"/>
      <c r="G40" s="112"/>
      <c r="H40" s="112"/>
      <c r="I40" s="117"/>
      <c r="J40" s="118"/>
      <c r="K40" s="118"/>
      <c r="L40" s="36" t="s">
        <v>0</v>
      </c>
      <c r="M40" s="117"/>
      <c r="N40" s="118"/>
      <c r="O40" s="118"/>
      <c r="P40" s="36" t="s">
        <v>0</v>
      </c>
      <c r="Q40" s="286">
        <f>ROUNDDOWN(IF($Z$32="申請者",M40*'様式２-２（１）~３（１）'!$AA$82/100,IF($Z$32="被災中小企業",'様式２-３（２）~４(申請者２)'!M40*3/4,IF($Z$32="入居事業者（被災中小企業を除く）",'様式２-３（２）~４(申請者２)'!M40*0,"0"))),0)</f>
        <v>0</v>
      </c>
      <c r="R40" s="286"/>
      <c r="S40" s="286"/>
      <c r="T40" s="231">
        <f t="shared" si="2"/>
        <v>0</v>
      </c>
      <c r="U40" s="231"/>
      <c r="V40" s="231"/>
      <c r="W40" s="112"/>
      <c r="X40" s="112"/>
      <c r="Y40" s="112"/>
      <c r="AC40" s="23"/>
      <c r="AD40" s="23" t="str">
        <f t="shared" si="5"/>
        <v/>
      </c>
    </row>
    <row r="41" spans="1:30" x14ac:dyDescent="0.15">
      <c r="A41" s="285"/>
      <c r="B41" s="285"/>
      <c r="C41" s="285"/>
      <c r="D41" s="285"/>
      <c r="E41" s="112"/>
      <c r="F41" s="112"/>
      <c r="G41" s="112"/>
      <c r="H41" s="112"/>
      <c r="I41" s="117"/>
      <c r="J41" s="118"/>
      <c r="K41" s="118"/>
      <c r="L41" s="36" t="s">
        <v>0</v>
      </c>
      <c r="M41" s="117"/>
      <c r="N41" s="118"/>
      <c r="O41" s="118"/>
      <c r="P41" s="36" t="s">
        <v>0</v>
      </c>
      <c r="Q41" s="286">
        <f>ROUNDDOWN(IF($Z$32="申請者",M41*'様式２-２（１）~３（１）'!$AA$82/100,IF($Z$32="被災中小企業",'様式２-３（２）~４(申請者２)'!M41*3/4,IF($Z$32="入居事業者（被災中小企業を除く）",'様式２-３（２）~４(申請者２)'!M41*0,"0"))),0)</f>
        <v>0</v>
      </c>
      <c r="R41" s="286"/>
      <c r="S41" s="286"/>
      <c r="T41" s="231">
        <f t="shared" si="2"/>
        <v>0</v>
      </c>
      <c r="U41" s="231"/>
      <c r="V41" s="231"/>
      <c r="W41" s="112"/>
      <c r="X41" s="112"/>
      <c r="Y41" s="112"/>
      <c r="AC41" s="23"/>
      <c r="AD41" s="23" t="str">
        <f t="shared" si="5"/>
        <v/>
      </c>
    </row>
    <row r="42" spans="1:30" x14ac:dyDescent="0.15">
      <c r="A42" s="285"/>
      <c r="B42" s="285"/>
      <c r="C42" s="285"/>
      <c r="D42" s="285"/>
      <c r="E42" s="112"/>
      <c r="F42" s="112"/>
      <c r="G42" s="112"/>
      <c r="H42" s="112"/>
      <c r="I42" s="117"/>
      <c r="J42" s="118"/>
      <c r="K42" s="118"/>
      <c r="L42" s="36" t="s">
        <v>0</v>
      </c>
      <c r="M42" s="117"/>
      <c r="N42" s="118"/>
      <c r="O42" s="118"/>
      <c r="P42" s="36" t="s">
        <v>0</v>
      </c>
      <c r="Q42" s="286">
        <f>ROUNDDOWN(IF($Z$32="申請者",M42*'様式２-２（１）~３（１）'!$AA$82/100,IF($Z$32="被災中小企業",'様式２-３（２）~４(申請者２)'!M42*3/4,IF($Z$32="入居事業者（被災中小企業を除く）",'様式２-３（２）~４(申請者２)'!M42*0,"0"))),0)</f>
        <v>0</v>
      </c>
      <c r="R42" s="286"/>
      <c r="S42" s="286"/>
      <c r="T42" s="231">
        <f t="shared" si="2"/>
        <v>0</v>
      </c>
      <c r="U42" s="231"/>
      <c r="V42" s="231"/>
      <c r="W42" s="112"/>
      <c r="X42" s="112"/>
      <c r="Y42" s="112"/>
      <c r="AC42" s="23"/>
      <c r="AD42" s="23" t="str">
        <f t="shared" si="5"/>
        <v/>
      </c>
    </row>
    <row r="43" spans="1:30" x14ac:dyDescent="0.15">
      <c r="A43" s="285"/>
      <c r="B43" s="285"/>
      <c r="C43" s="285"/>
      <c r="D43" s="285"/>
      <c r="E43" s="112"/>
      <c r="F43" s="112"/>
      <c r="G43" s="112"/>
      <c r="H43" s="112"/>
      <c r="I43" s="117"/>
      <c r="J43" s="118"/>
      <c r="K43" s="118"/>
      <c r="L43" s="36" t="s">
        <v>0</v>
      </c>
      <c r="M43" s="117"/>
      <c r="N43" s="118"/>
      <c r="O43" s="118"/>
      <c r="P43" s="36" t="s">
        <v>0</v>
      </c>
      <c r="Q43" s="286">
        <f>ROUNDDOWN(IF($Z$32="申請者",M43*'様式２-２（１）~３（１）'!$AA$82/100,IF($Z$32="被災中小企業",'様式２-３（２）~４(申請者２)'!M43*3/4,IF($Z$32="入居事業者（被災中小企業を除く）",'様式２-３（２）~４(申請者２)'!M43*0,"0"))),0)</f>
        <v>0</v>
      </c>
      <c r="R43" s="286"/>
      <c r="S43" s="286"/>
      <c r="T43" s="231">
        <f t="shared" si="2"/>
        <v>0</v>
      </c>
      <c r="U43" s="231"/>
      <c r="V43" s="231"/>
      <c r="W43" s="112"/>
      <c r="X43" s="112"/>
      <c r="Y43" s="112"/>
      <c r="AC43" s="23"/>
      <c r="AD43" s="23" t="str">
        <f t="shared" si="5"/>
        <v/>
      </c>
    </row>
    <row r="44" spans="1:30" x14ac:dyDescent="0.15">
      <c r="A44" s="285"/>
      <c r="B44" s="285"/>
      <c r="C44" s="285"/>
      <c r="D44" s="285"/>
      <c r="E44" s="112"/>
      <c r="F44" s="112"/>
      <c r="G44" s="112"/>
      <c r="H44" s="112"/>
      <c r="I44" s="117"/>
      <c r="J44" s="118"/>
      <c r="K44" s="118"/>
      <c r="L44" s="36" t="s">
        <v>0</v>
      </c>
      <c r="M44" s="117"/>
      <c r="N44" s="118"/>
      <c r="O44" s="118"/>
      <c r="P44" s="36" t="s">
        <v>0</v>
      </c>
      <c r="Q44" s="286">
        <f>ROUNDDOWN(IF($Z$32="申請者",M44*'様式２-２（１）~３（１）'!$AA$82/100,IF($Z$32="被災中小企業",'様式２-３（２）~４(申請者２)'!M44*3/4,IF($Z$32="入居事業者（被災中小企業を除く）",'様式２-３（２）~４(申請者２)'!M44*0,"0"))),0)</f>
        <v>0</v>
      </c>
      <c r="R44" s="286"/>
      <c r="S44" s="286"/>
      <c r="T44" s="231">
        <f t="shared" si="2"/>
        <v>0</v>
      </c>
      <c r="U44" s="231"/>
      <c r="V44" s="231"/>
      <c r="W44" s="112"/>
      <c r="X44" s="112"/>
      <c r="Y44" s="112"/>
      <c r="AC44" s="23"/>
      <c r="AD44" s="23" t="str">
        <f t="shared" si="5"/>
        <v/>
      </c>
    </row>
    <row r="45" spans="1:30" x14ac:dyDescent="0.15">
      <c r="A45" s="285"/>
      <c r="B45" s="285"/>
      <c r="C45" s="285"/>
      <c r="D45" s="285"/>
      <c r="E45" s="112"/>
      <c r="F45" s="112"/>
      <c r="G45" s="112"/>
      <c r="H45" s="112"/>
      <c r="I45" s="117"/>
      <c r="J45" s="118"/>
      <c r="K45" s="118"/>
      <c r="L45" s="36" t="s">
        <v>0</v>
      </c>
      <c r="M45" s="117"/>
      <c r="N45" s="118"/>
      <c r="O45" s="118"/>
      <c r="P45" s="36" t="s">
        <v>0</v>
      </c>
      <c r="Q45" s="286">
        <f>ROUNDDOWN(IF($Z$32="申請者",M45*'様式２-２（１）~３（１）'!$AA$82/100,IF($Z$32="被災中小企業",'様式２-３（２）~４(申請者２)'!M45*3/4,IF($Z$32="入居事業者（被災中小企業を除く）",'様式２-３（２）~４(申請者２)'!M45*0,"0"))),0)</f>
        <v>0</v>
      </c>
      <c r="R45" s="286"/>
      <c r="S45" s="286"/>
      <c r="T45" s="231">
        <f t="shared" si="2"/>
        <v>0</v>
      </c>
      <c r="U45" s="231"/>
      <c r="V45" s="231"/>
      <c r="W45" s="112"/>
      <c r="X45" s="112"/>
      <c r="Y45" s="112"/>
      <c r="AC45" s="23"/>
      <c r="AD45" s="23" t="str">
        <f t="shared" si="5"/>
        <v/>
      </c>
    </row>
    <row r="46" spans="1:30" ht="14.25" thickBot="1" x14ac:dyDescent="0.2">
      <c r="A46" s="147"/>
      <c r="B46" s="147"/>
      <c r="C46" s="147"/>
      <c r="D46" s="147"/>
      <c r="E46" s="147"/>
      <c r="F46" s="147"/>
      <c r="G46" s="147"/>
      <c r="H46" s="147"/>
      <c r="I46" s="145"/>
      <c r="J46" s="146"/>
      <c r="K46" s="146"/>
      <c r="L46" s="38" t="s">
        <v>0</v>
      </c>
      <c r="M46" s="145"/>
      <c r="N46" s="146"/>
      <c r="O46" s="146"/>
      <c r="P46" s="38" t="s">
        <v>0</v>
      </c>
      <c r="Q46" s="318">
        <f>ROUNDDOWN(IF($Z$32="申請者",M46*'様式２-２（１）~３（１）'!$AA$82/100,IF($Z$32="被災中小企業",'様式２-３（２）~４(申請者２)'!M46*3/4,IF($Z$32="入居事業者（被災中小企業を除く）",'様式２-３（２）~４(申請者２)'!M46*0,"0"))),0)</f>
        <v>0</v>
      </c>
      <c r="R46" s="318"/>
      <c r="S46" s="318"/>
      <c r="T46" s="287">
        <f t="shared" si="2"/>
        <v>0</v>
      </c>
      <c r="U46" s="287"/>
      <c r="V46" s="287"/>
      <c r="W46" s="147"/>
      <c r="X46" s="147"/>
      <c r="Y46" s="147"/>
      <c r="AC46" s="23"/>
      <c r="AD46" s="23" t="str">
        <f t="shared" si="5"/>
        <v/>
      </c>
    </row>
    <row r="47" spans="1:30" ht="14.25" thickTop="1" x14ac:dyDescent="0.15">
      <c r="A47" s="124" t="s">
        <v>6</v>
      </c>
      <c r="B47" s="125"/>
      <c r="C47" s="125"/>
      <c r="D47" s="125"/>
      <c r="E47" s="125"/>
      <c r="F47" s="125"/>
      <c r="G47" s="125"/>
      <c r="H47" s="126"/>
      <c r="I47" s="99">
        <f>SUM(I32:K46)</f>
        <v>0</v>
      </c>
      <c r="J47" s="100"/>
      <c r="K47" s="100"/>
      <c r="L47" s="39" t="s">
        <v>0</v>
      </c>
      <c r="M47" s="99">
        <f>SUM(M32:O46)</f>
        <v>0</v>
      </c>
      <c r="N47" s="100"/>
      <c r="O47" s="100"/>
      <c r="P47" s="39" t="s">
        <v>0</v>
      </c>
      <c r="Q47" s="231">
        <f>SUM(Q32:S46)</f>
        <v>0</v>
      </c>
      <c r="R47" s="231"/>
      <c r="S47" s="231"/>
      <c r="T47" s="231">
        <f>SUM(T32:V46)</f>
        <v>0</v>
      </c>
      <c r="U47" s="231"/>
      <c r="V47" s="231"/>
      <c r="W47" s="285"/>
      <c r="X47" s="285"/>
      <c r="Y47" s="285"/>
    </row>
    <row r="48" spans="1:30" x14ac:dyDescent="0.15">
      <c r="A48" s="28" t="s">
        <v>31</v>
      </c>
      <c r="N48" s="2"/>
    </row>
    <row r="51" spans="1:30" x14ac:dyDescent="0.15">
      <c r="A51" s="28" t="s">
        <v>89</v>
      </c>
    </row>
    <row r="52" spans="1:30" x14ac:dyDescent="0.15">
      <c r="A52" s="28" t="s">
        <v>32</v>
      </c>
    </row>
    <row r="53" spans="1:30" x14ac:dyDescent="0.15">
      <c r="A53" s="28" t="s">
        <v>33</v>
      </c>
      <c r="E53" s="2"/>
      <c r="F53" s="2"/>
      <c r="G53" s="2"/>
      <c r="H53" s="2"/>
      <c r="I53" s="2"/>
      <c r="J53" s="2"/>
      <c r="K53" s="2"/>
      <c r="L53" s="2"/>
      <c r="M53" s="2"/>
      <c r="N53" s="2"/>
      <c r="O53" s="2"/>
      <c r="P53" s="2"/>
      <c r="Q53" s="2"/>
      <c r="R53" s="2"/>
      <c r="S53" s="2"/>
      <c r="T53" s="2"/>
      <c r="U53" s="2"/>
      <c r="V53" s="2"/>
      <c r="W53" s="2"/>
      <c r="X53" s="2"/>
      <c r="Y53" s="14"/>
    </row>
    <row r="54" spans="1:30" x14ac:dyDescent="0.15">
      <c r="E54" s="2"/>
      <c r="F54" s="2"/>
      <c r="G54" s="2"/>
      <c r="H54" s="2"/>
      <c r="I54" s="2"/>
      <c r="J54" s="49" t="s">
        <v>93</v>
      </c>
      <c r="K54" s="49"/>
      <c r="L54" s="49"/>
      <c r="M54" s="268" t="str">
        <f>IF(M28="","",M28)</f>
        <v/>
      </c>
      <c r="N54" s="268"/>
      <c r="O54" s="268"/>
      <c r="P54" s="268"/>
      <c r="Q54" s="268"/>
      <c r="R54" s="268"/>
      <c r="S54" s="268"/>
      <c r="T54" s="268"/>
      <c r="U54" s="268"/>
      <c r="V54" s="268"/>
      <c r="W54" s="268"/>
      <c r="X54" s="268"/>
      <c r="Y54" s="268"/>
    </row>
    <row r="55" spans="1:30" x14ac:dyDescent="0.15">
      <c r="E55" s="2"/>
      <c r="F55" s="2"/>
      <c r="G55" s="2"/>
      <c r="H55" s="2"/>
      <c r="I55" s="2"/>
      <c r="J55" s="2"/>
      <c r="K55" s="2"/>
      <c r="L55" s="2"/>
      <c r="M55" s="2"/>
      <c r="N55" s="2"/>
      <c r="O55" s="2"/>
      <c r="P55" s="2"/>
      <c r="Q55" s="2"/>
      <c r="R55" s="2"/>
      <c r="S55" s="2"/>
      <c r="T55" s="2"/>
      <c r="U55" s="2"/>
      <c r="V55" s="2"/>
      <c r="W55" s="2"/>
      <c r="X55" s="2"/>
      <c r="Y55" s="29" t="s">
        <v>38</v>
      </c>
    </row>
    <row r="56" spans="1:30" x14ac:dyDescent="0.15">
      <c r="A56" s="135" t="s">
        <v>34</v>
      </c>
      <c r="B56" s="128"/>
      <c r="C56" s="128"/>
      <c r="D56" s="137"/>
      <c r="E56" s="135" t="s">
        <v>35</v>
      </c>
      <c r="F56" s="128"/>
      <c r="G56" s="128"/>
      <c r="H56" s="128"/>
      <c r="I56" s="128"/>
      <c r="J56" s="137"/>
      <c r="K56" s="135" t="s">
        <v>36</v>
      </c>
      <c r="L56" s="128"/>
      <c r="M56" s="128"/>
      <c r="N56" s="128"/>
      <c r="O56" s="128"/>
      <c r="P56" s="128"/>
      <c r="Q56" s="128"/>
      <c r="R56" s="128"/>
      <c r="S56" s="137"/>
      <c r="T56" s="135" t="s">
        <v>37</v>
      </c>
      <c r="U56" s="128"/>
      <c r="V56" s="128"/>
      <c r="W56" s="128"/>
      <c r="X56" s="128"/>
      <c r="Y56" s="137"/>
    </row>
    <row r="57" spans="1:30" x14ac:dyDescent="0.15">
      <c r="A57" s="135" t="s">
        <v>39</v>
      </c>
      <c r="B57" s="128"/>
      <c r="C57" s="128"/>
      <c r="D57" s="137"/>
      <c r="E57" s="282"/>
      <c r="F57" s="283"/>
      <c r="G57" s="283"/>
      <c r="H57" s="283"/>
      <c r="I57" s="283"/>
      <c r="J57" s="36" t="s">
        <v>0</v>
      </c>
      <c r="K57" s="108"/>
      <c r="L57" s="109"/>
      <c r="M57" s="109"/>
      <c r="N57" s="109"/>
      <c r="O57" s="109"/>
      <c r="P57" s="109"/>
      <c r="Q57" s="109"/>
      <c r="R57" s="109"/>
      <c r="S57" s="35"/>
      <c r="T57" s="108"/>
      <c r="U57" s="109"/>
      <c r="V57" s="109"/>
      <c r="W57" s="109"/>
      <c r="X57" s="109"/>
      <c r="Y57" s="110"/>
    </row>
    <row r="58" spans="1:30" x14ac:dyDescent="0.15">
      <c r="A58" s="89" t="s">
        <v>12</v>
      </c>
      <c r="B58" s="89"/>
      <c r="C58" s="89"/>
      <c r="D58" s="89"/>
      <c r="E58" s="282"/>
      <c r="F58" s="283"/>
      <c r="G58" s="283"/>
      <c r="H58" s="283"/>
      <c r="I58" s="283"/>
      <c r="J58" s="36" t="s">
        <v>0</v>
      </c>
      <c r="K58" s="108"/>
      <c r="L58" s="109"/>
      <c r="M58" s="109"/>
      <c r="N58" s="109"/>
      <c r="O58" s="109"/>
      <c r="P58" s="109"/>
      <c r="Q58" s="109"/>
      <c r="R58" s="109"/>
      <c r="S58" s="35"/>
      <c r="T58" s="112"/>
      <c r="U58" s="112"/>
      <c r="V58" s="112"/>
      <c r="W58" s="112"/>
      <c r="X58" s="112"/>
      <c r="Y58" s="112"/>
      <c r="AC58" s="23"/>
    </row>
    <row r="59" spans="1:30" x14ac:dyDescent="0.15">
      <c r="A59" s="89" t="s">
        <v>150</v>
      </c>
      <c r="B59" s="89"/>
      <c r="C59" s="89"/>
      <c r="D59" s="89"/>
      <c r="E59" s="117"/>
      <c r="F59" s="118"/>
      <c r="G59" s="118"/>
      <c r="H59" s="118"/>
      <c r="I59" s="118"/>
      <c r="J59" s="36" t="s">
        <v>0</v>
      </c>
      <c r="K59" s="108"/>
      <c r="L59" s="109"/>
      <c r="M59" s="109"/>
      <c r="N59" s="109"/>
      <c r="O59" s="109"/>
      <c r="P59" s="109"/>
      <c r="Q59" s="109"/>
      <c r="R59" s="109"/>
      <c r="S59" s="35"/>
      <c r="T59" s="112"/>
      <c r="U59" s="112"/>
      <c r="V59" s="112"/>
      <c r="W59" s="112"/>
      <c r="X59" s="112"/>
      <c r="Y59" s="112"/>
      <c r="AA59" s="17"/>
    </row>
    <row r="60" spans="1:30" ht="14.25" thickBot="1" x14ac:dyDescent="0.2">
      <c r="A60" s="288" t="s">
        <v>20</v>
      </c>
      <c r="B60" s="288"/>
      <c r="C60" s="288"/>
      <c r="D60" s="288"/>
      <c r="E60" s="289"/>
      <c r="F60" s="290"/>
      <c r="G60" s="290"/>
      <c r="H60" s="290"/>
      <c r="I60" s="290"/>
      <c r="J60" s="79" t="s">
        <v>0</v>
      </c>
      <c r="K60" s="291"/>
      <c r="L60" s="292"/>
      <c r="M60" s="292"/>
      <c r="N60" s="292"/>
      <c r="O60" s="292"/>
      <c r="P60" s="292"/>
      <c r="Q60" s="292"/>
      <c r="R60" s="292"/>
      <c r="S60" s="80"/>
      <c r="T60" s="293"/>
      <c r="U60" s="293"/>
      <c r="V60" s="293"/>
      <c r="W60" s="293"/>
      <c r="X60" s="293"/>
      <c r="Y60" s="293"/>
      <c r="AD60" s="18"/>
    </row>
    <row r="61" spans="1:30" ht="14.25" thickTop="1" x14ac:dyDescent="0.15">
      <c r="A61" s="98" t="s">
        <v>40</v>
      </c>
      <c r="B61" s="98"/>
      <c r="C61" s="98"/>
      <c r="D61" s="98"/>
      <c r="E61" s="216">
        <f>SUM(E57:I60)</f>
        <v>0</v>
      </c>
      <c r="F61" s="217"/>
      <c r="G61" s="217"/>
      <c r="H61" s="217"/>
      <c r="I61" s="217"/>
      <c r="J61" s="40" t="s">
        <v>0</v>
      </c>
      <c r="K61" s="284"/>
      <c r="L61" s="284"/>
      <c r="M61" s="284"/>
      <c r="N61" s="284"/>
      <c r="O61" s="284"/>
      <c r="P61" s="284"/>
      <c r="Q61" s="284"/>
      <c r="R61" s="284"/>
      <c r="S61" s="284"/>
      <c r="T61" s="284"/>
      <c r="U61" s="284"/>
      <c r="V61" s="284"/>
      <c r="W61" s="284"/>
      <c r="X61" s="284"/>
      <c r="Y61" s="284"/>
      <c r="AD61" s="81" t="str">
        <f>IF(E61=E71,"","←４-Ⅰの金額合計額と４-Ⅱの補助事業に要する経費の合計金額が一致しません。")</f>
        <v/>
      </c>
    </row>
    <row r="62" spans="1:30" x14ac:dyDescent="0.15">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x14ac:dyDescent="0.15">
      <c r="AD63" s="31"/>
    </row>
    <row r="64" spans="1:30" x14ac:dyDescent="0.15">
      <c r="A64" s="28" t="s">
        <v>159</v>
      </c>
      <c r="Y64" s="14"/>
    </row>
    <row r="65" spans="1:30" x14ac:dyDescent="0.15">
      <c r="Y65" s="29" t="s">
        <v>38</v>
      </c>
    </row>
    <row r="66" spans="1:30" ht="40.5" customHeight="1" x14ac:dyDescent="0.15">
      <c r="A66" s="89" t="s">
        <v>7</v>
      </c>
      <c r="B66" s="89"/>
      <c r="C66" s="89"/>
      <c r="D66" s="89"/>
      <c r="E66" s="116" t="s">
        <v>76</v>
      </c>
      <c r="F66" s="89"/>
      <c r="G66" s="89"/>
      <c r="H66" s="89"/>
      <c r="I66" s="89"/>
      <c r="J66" s="89"/>
      <c r="K66" s="116" t="s">
        <v>77</v>
      </c>
      <c r="L66" s="89"/>
      <c r="M66" s="89"/>
      <c r="N66" s="89"/>
      <c r="O66" s="89"/>
      <c r="P66" s="116" t="s">
        <v>78</v>
      </c>
      <c r="Q66" s="89"/>
      <c r="R66" s="89"/>
      <c r="S66" s="89"/>
      <c r="T66" s="89"/>
      <c r="U66" s="89" t="s">
        <v>42</v>
      </c>
      <c r="V66" s="89"/>
      <c r="W66" s="89"/>
      <c r="X66" s="89"/>
      <c r="Y66" s="89"/>
    </row>
    <row r="67" spans="1:30" x14ac:dyDescent="0.15">
      <c r="A67" s="89" t="s">
        <v>3</v>
      </c>
      <c r="B67" s="89"/>
      <c r="C67" s="89"/>
      <c r="D67" s="89"/>
      <c r="E67" s="282"/>
      <c r="F67" s="283"/>
      <c r="G67" s="283"/>
      <c r="H67" s="283"/>
      <c r="I67" s="283"/>
      <c r="J67" s="41" t="s">
        <v>0</v>
      </c>
      <c r="K67" s="282"/>
      <c r="L67" s="283"/>
      <c r="M67" s="283"/>
      <c r="N67" s="283"/>
      <c r="O67" s="41" t="s">
        <v>0</v>
      </c>
      <c r="P67" s="275">
        <f>ROUNDDOWN(IF($Z$32="申請者",K67*'様式２-２（１）~３（１）'!$AA$82/100,IF($Z$32="被災中小企業",'様式２-３（２）~４(申請者２)'!K67*3/4,IF($Z$32="入居事業者（被災中小企業を除く）",'様式２-３（２）~４(申請者２)'!K67*0,"0"))),0)</f>
        <v>0</v>
      </c>
      <c r="Q67" s="276"/>
      <c r="R67" s="276"/>
      <c r="S67" s="276"/>
      <c r="T67" s="41" t="s">
        <v>0</v>
      </c>
      <c r="U67" s="275">
        <f>E67-P67</f>
        <v>0</v>
      </c>
      <c r="V67" s="276"/>
      <c r="W67" s="276"/>
      <c r="X67" s="276"/>
      <c r="Y67" s="41" t="s">
        <v>0</v>
      </c>
    </row>
    <row r="68" spans="1:30" ht="27" customHeight="1" x14ac:dyDescent="0.15">
      <c r="A68" s="116" t="s">
        <v>43</v>
      </c>
      <c r="B68" s="89"/>
      <c r="C68" s="89"/>
      <c r="D68" s="89"/>
      <c r="E68" s="173">
        <f>I22</f>
        <v>0</v>
      </c>
      <c r="F68" s="174"/>
      <c r="G68" s="174"/>
      <c r="H68" s="174"/>
      <c r="I68" s="174"/>
      <c r="J68" s="41" t="s">
        <v>0</v>
      </c>
      <c r="K68" s="173">
        <f>M22</f>
        <v>0</v>
      </c>
      <c r="L68" s="174"/>
      <c r="M68" s="174"/>
      <c r="N68" s="174"/>
      <c r="O68" s="41" t="s">
        <v>0</v>
      </c>
      <c r="P68" s="275">
        <f>Q22</f>
        <v>0</v>
      </c>
      <c r="Q68" s="276"/>
      <c r="R68" s="276"/>
      <c r="S68" s="276"/>
      <c r="T68" s="41" t="s">
        <v>0</v>
      </c>
      <c r="U68" s="275">
        <f t="shared" ref="U68:U69" si="6">E68-P68</f>
        <v>0</v>
      </c>
      <c r="V68" s="276"/>
      <c r="W68" s="276"/>
      <c r="X68" s="276"/>
      <c r="Y68" s="41" t="s">
        <v>0</v>
      </c>
    </row>
    <row r="69" spans="1:30" x14ac:dyDescent="0.15">
      <c r="A69" s="89" t="s">
        <v>5</v>
      </c>
      <c r="B69" s="89"/>
      <c r="C69" s="89"/>
      <c r="D69" s="89"/>
      <c r="E69" s="173">
        <f>I47</f>
        <v>0</v>
      </c>
      <c r="F69" s="174"/>
      <c r="G69" s="174"/>
      <c r="H69" s="174"/>
      <c r="I69" s="174"/>
      <c r="J69" s="41" t="s">
        <v>0</v>
      </c>
      <c r="K69" s="173">
        <f>M47</f>
        <v>0</v>
      </c>
      <c r="L69" s="174"/>
      <c r="M69" s="174"/>
      <c r="N69" s="174"/>
      <c r="O69" s="41" t="s">
        <v>0</v>
      </c>
      <c r="P69" s="275">
        <f>Q47</f>
        <v>0</v>
      </c>
      <c r="Q69" s="276"/>
      <c r="R69" s="276"/>
      <c r="S69" s="276"/>
      <c r="T69" s="41" t="s">
        <v>0</v>
      </c>
      <c r="U69" s="275">
        <f t="shared" si="6"/>
        <v>0</v>
      </c>
      <c r="V69" s="276"/>
      <c r="W69" s="276"/>
      <c r="X69" s="276"/>
      <c r="Y69" s="41" t="s">
        <v>0</v>
      </c>
    </row>
    <row r="70" spans="1:30" ht="14.25" thickBot="1" x14ac:dyDescent="0.2">
      <c r="A70" s="92" t="s">
        <v>20</v>
      </c>
      <c r="B70" s="92"/>
      <c r="C70" s="92"/>
      <c r="D70" s="92"/>
      <c r="E70" s="277"/>
      <c r="F70" s="278"/>
      <c r="G70" s="278"/>
      <c r="H70" s="278"/>
      <c r="I70" s="278"/>
      <c r="J70" s="42" t="s">
        <v>0</v>
      </c>
      <c r="K70" s="279"/>
      <c r="L70" s="279"/>
      <c r="M70" s="279"/>
      <c r="N70" s="279"/>
      <c r="O70" s="279"/>
      <c r="P70" s="279"/>
      <c r="Q70" s="279"/>
      <c r="R70" s="279"/>
      <c r="S70" s="279"/>
      <c r="T70" s="279"/>
      <c r="U70" s="280">
        <f>E70</f>
        <v>0</v>
      </c>
      <c r="V70" s="281"/>
      <c r="W70" s="281"/>
      <c r="X70" s="281"/>
      <c r="Y70" s="44" t="s">
        <v>0</v>
      </c>
    </row>
    <row r="71" spans="1:30" ht="14.25" thickTop="1" x14ac:dyDescent="0.15">
      <c r="A71" s="98" t="s">
        <v>44</v>
      </c>
      <c r="B71" s="98"/>
      <c r="C71" s="98"/>
      <c r="D71" s="98"/>
      <c r="E71" s="264">
        <f>SUM(E67:I70)</f>
        <v>0</v>
      </c>
      <c r="F71" s="265"/>
      <c r="G71" s="265"/>
      <c r="H71" s="265"/>
      <c r="I71" s="265"/>
      <c r="J71" s="43" t="s">
        <v>0</v>
      </c>
      <c r="K71" s="266">
        <f>SUM(K67:N69)</f>
        <v>0</v>
      </c>
      <c r="L71" s="267"/>
      <c r="M71" s="267"/>
      <c r="N71" s="267"/>
      <c r="O71" s="43" t="s">
        <v>0</v>
      </c>
      <c r="P71" s="266">
        <f>SUM(P67:S69)</f>
        <v>0</v>
      </c>
      <c r="Q71" s="267"/>
      <c r="R71" s="267"/>
      <c r="S71" s="267"/>
      <c r="T71" s="43" t="s">
        <v>0</v>
      </c>
      <c r="U71" s="266">
        <f>SUM(U67:X70)</f>
        <v>0</v>
      </c>
      <c r="V71" s="267"/>
      <c r="W71" s="267"/>
      <c r="X71" s="267"/>
      <c r="Y71" s="43" t="s">
        <v>0</v>
      </c>
      <c r="AD71" s="81" t="str">
        <f>IF(E61=E71,"","←４-Ⅰの金額合計額と４-Ⅱの補助事業に要する経費の合計金額が一致しません。")</f>
        <v/>
      </c>
    </row>
  </sheetData>
  <sheetProtection password="CC13" sheet="1" objects="1" scenarios="1"/>
  <mergeCells count="30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E15:H15"/>
    <mergeCell ref="I15:K15"/>
    <mergeCell ref="M15:O15"/>
    <mergeCell ref="Q15:S15"/>
    <mergeCell ref="T15:V15"/>
    <mergeCell ref="W15:Y15"/>
    <mergeCell ref="A16:D16"/>
    <mergeCell ref="E16:H16"/>
    <mergeCell ref="I16:K16"/>
    <mergeCell ref="M16:O16"/>
    <mergeCell ref="Q16:S16"/>
    <mergeCell ref="T16:V16"/>
    <mergeCell ref="W16:Y16"/>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5:D6"/>
    <mergeCell ref="E5:H6"/>
    <mergeCell ref="I5:L6"/>
    <mergeCell ref="M5:P6"/>
    <mergeCell ref="T6:V6"/>
    <mergeCell ref="Q5:V5"/>
    <mergeCell ref="W5:Y6"/>
    <mergeCell ref="Q6:S6"/>
    <mergeCell ref="Z5:AC6"/>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 ref="E68:I68"/>
    <mergeCell ref="K68:N68"/>
    <mergeCell ref="P68:S68"/>
    <mergeCell ref="U68:X68"/>
    <mergeCell ref="A61:D61"/>
    <mergeCell ref="E61:I61"/>
    <mergeCell ref="K61:S61"/>
    <mergeCell ref="T61:Y61"/>
    <mergeCell ref="A66:D66"/>
    <mergeCell ref="E66:J66"/>
    <mergeCell ref="K66:O66"/>
    <mergeCell ref="P66:T66"/>
    <mergeCell ref="U66:Y66"/>
    <mergeCell ref="A59:D59"/>
    <mergeCell ref="E59:I59"/>
    <mergeCell ref="K59:R59"/>
    <mergeCell ref="T59:Y59"/>
    <mergeCell ref="A60:D60"/>
    <mergeCell ref="E60:I60"/>
    <mergeCell ref="K60:R60"/>
    <mergeCell ref="T60:Y60"/>
    <mergeCell ref="A58:D58"/>
    <mergeCell ref="E58:I58"/>
    <mergeCell ref="K58:R58"/>
    <mergeCell ref="T58:Y58"/>
    <mergeCell ref="M54:Y54"/>
    <mergeCell ref="A56:D56"/>
    <mergeCell ref="E56:J56"/>
    <mergeCell ref="K56:S56"/>
    <mergeCell ref="T56:Y56"/>
    <mergeCell ref="A57:D57"/>
    <mergeCell ref="E57:I57"/>
    <mergeCell ref="K57:R57"/>
    <mergeCell ref="T57:Y57"/>
    <mergeCell ref="W46:Y46"/>
    <mergeCell ref="A47:H47"/>
    <mergeCell ref="I47:K47"/>
    <mergeCell ref="M47:O47"/>
    <mergeCell ref="Q47:S47"/>
    <mergeCell ref="T47:V47"/>
    <mergeCell ref="W47:Y47"/>
    <mergeCell ref="A46:D46"/>
    <mergeCell ref="E46:H46"/>
    <mergeCell ref="I46:K46"/>
    <mergeCell ref="M46:O46"/>
    <mergeCell ref="Q46:S46"/>
    <mergeCell ref="T46:V46"/>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s>
  <phoneticPr fontId="1"/>
  <dataValidations count="2">
    <dataValidation type="whole" imeMode="off" operator="greaterThanOrEqual" allowBlank="1" showInputMessage="1" showErrorMessage="1" sqref="K67:N69 E67:I70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1"/>
  <sheetViews>
    <sheetView workbookViewId="0"/>
  </sheetViews>
  <sheetFormatPr defaultRowHeight="13.5" x14ac:dyDescent="0.15"/>
  <cols>
    <col min="1" max="1" width="3.625" style="28" customWidth="1"/>
    <col min="2" max="28" width="3.625" customWidth="1"/>
  </cols>
  <sheetData>
    <row r="1" spans="1:30" x14ac:dyDescent="0.15">
      <c r="A1" s="28" t="s">
        <v>144</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x14ac:dyDescent="0.15">
      <c r="A2" s="28" t="s">
        <v>145</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x14ac:dyDescent="0.15">
      <c r="B3" s="28"/>
      <c r="C3" s="28"/>
      <c r="D3" s="28"/>
      <c r="E3" s="28"/>
      <c r="F3" s="28"/>
      <c r="G3" s="28"/>
      <c r="H3" s="28"/>
      <c r="I3" s="28"/>
      <c r="J3" s="76" t="s">
        <v>94</v>
      </c>
      <c r="K3" s="76"/>
      <c r="L3" s="76"/>
      <c r="M3" s="308"/>
      <c r="N3" s="308"/>
      <c r="O3" s="308"/>
      <c r="P3" s="308"/>
      <c r="Q3" s="308"/>
      <c r="R3" s="308"/>
      <c r="S3" s="308"/>
      <c r="T3" s="308"/>
      <c r="U3" s="308"/>
      <c r="V3" s="308"/>
      <c r="W3" s="308"/>
      <c r="X3" s="308"/>
      <c r="Y3" s="308"/>
      <c r="Z3" s="28"/>
      <c r="AA3" s="28"/>
      <c r="AB3" s="28"/>
      <c r="AC3" s="28"/>
    </row>
    <row r="4" spans="1:30" x14ac:dyDescent="0.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x14ac:dyDescent="0.15">
      <c r="A5" s="89" t="s">
        <v>29</v>
      </c>
      <c r="B5" s="89"/>
      <c r="C5" s="89"/>
      <c r="D5" s="89"/>
      <c r="E5" s="116" t="s">
        <v>30</v>
      </c>
      <c r="F5" s="89"/>
      <c r="G5" s="89"/>
      <c r="H5" s="89"/>
      <c r="I5" s="116" t="s">
        <v>45</v>
      </c>
      <c r="J5" s="89"/>
      <c r="K5" s="89"/>
      <c r="L5" s="89"/>
      <c r="M5" s="89" t="s">
        <v>1</v>
      </c>
      <c r="N5" s="89"/>
      <c r="O5" s="89"/>
      <c r="P5" s="89"/>
      <c r="Q5" s="89" t="s">
        <v>10</v>
      </c>
      <c r="R5" s="89"/>
      <c r="S5" s="89"/>
      <c r="T5" s="89"/>
      <c r="U5" s="89"/>
      <c r="V5" s="89"/>
      <c r="W5" s="89" t="s">
        <v>13</v>
      </c>
      <c r="X5" s="89"/>
      <c r="Y5" s="89"/>
      <c r="Z5" s="294" t="s">
        <v>92</v>
      </c>
      <c r="AA5" s="295"/>
      <c r="AB5" s="295"/>
      <c r="AC5" s="296"/>
    </row>
    <row r="6" spans="1:30" ht="14.25" thickBot="1" x14ac:dyDescent="0.2">
      <c r="A6" s="92"/>
      <c r="B6" s="92"/>
      <c r="C6" s="92"/>
      <c r="D6" s="92"/>
      <c r="E6" s="92"/>
      <c r="F6" s="92"/>
      <c r="G6" s="92"/>
      <c r="H6" s="92"/>
      <c r="I6" s="92"/>
      <c r="J6" s="92"/>
      <c r="K6" s="92"/>
      <c r="L6" s="92"/>
      <c r="M6" s="92"/>
      <c r="N6" s="92"/>
      <c r="O6" s="92"/>
      <c r="P6" s="92"/>
      <c r="Q6" s="92" t="s">
        <v>11</v>
      </c>
      <c r="R6" s="92"/>
      <c r="S6" s="92"/>
      <c r="T6" s="92" t="s">
        <v>12</v>
      </c>
      <c r="U6" s="92"/>
      <c r="V6" s="92"/>
      <c r="W6" s="92"/>
      <c r="X6" s="92"/>
      <c r="Y6" s="92"/>
      <c r="Z6" s="294"/>
      <c r="AA6" s="295"/>
      <c r="AB6" s="295"/>
      <c r="AC6" s="296"/>
    </row>
    <row r="7" spans="1:30" ht="14.25" thickTop="1" x14ac:dyDescent="0.15">
      <c r="A7" s="297"/>
      <c r="B7" s="297"/>
      <c r="C7" s="297"/>
      <c r="D7" s="297"/>
      <c r="E7" s="297"/>
      <c r="F7" s="297"/>
      <c r="G7" s="297"/>
      <c r="H7" s="297"/>
      <c r="I7" s="319"/>
      <c r="J7" s="320"/>
      <c r="K7" s="320"/>
      <c r="L7" s="36" t="s">
        <v>0</v>
      </c>
      <c r="M7" s="319"/>
      <c r="N7" s="320"/>
      <c r="O7" s="320"/>
      <c r="P7" s="36" t="s">
        <v>0</v>
      </c>
      <c r="Q7" s="321">
        <f>ROUNDDOWN(IF($Z$7="申請者",M7*'様式２-２（１）~３（１）'!$AA$82/100,IF($Z$7="被災中小企業",'様式２-３（２）~４(申請者３)'!M7*3/4,IF($Z$7="入居事業者（被災中小企業を除く）",'様式２-３（２）~４(申請者３)'!M7*0,"0"))),0)</f>
        <v>0</v>
      </c>
      <c r="R7" s="321"/>
      <c r="S7" s="321"/>
      <c r="T7" s="322">
        <f>I7-Q7</f>
        <v>0</v>
      </c>
      <c r="U7" s="322"/>
      <c r="V7" s="322"/>
      <c r="W7" s="297"/>
      <c r="X7" s="297"/>
      <c r="Y7" s="297"/>
      <c r="Z7" s="302"/>
      <c r="AA7" s="303"/>
      <c r="AB7" s="303"/>
      <c r="AC7" s="304"/>
      <c r="AD7" s="81" t="str">
        <f t="shared" ref="AD7:AD20" si="0">IF(I7&gt;=M7,"","←補助対象経費が補助事業に要する経費を超えています")</f>
        <v/>
      </c>
    </row>
    <row r="8" spans="1:30" ht="13.5" customHeight="1" x14ac:dyDescent="0.15">
      <c r="A8" s="297"/>
      <c r="B8" s="297"/>
      <c r="C8" s="297"/>
      <c r="D8" s="297"/>
      <c r="E8" s="305"/>
      <c r="F8" s="305"/>
      <c r="G8" s="305"/>
      <c r="H8" s="305"/>
      <c r="I8" s="319"/>
      <c r="J8" s="320"/>
      <c r="K8" s="320"/>
      <c r="L8" s="36" t="s">
        <v>0</v>
      </c>
      <c r="M8" s="319"/>
      <c r="N8" s="320"/>
      <c r="O8" s="320"/>
      <c r="P8" s="36" t="s">
        <v>0</v>
      </c>
      <c r="Q8" s="321">
        <f>ROUNDDOWN(IF($Z$7="申請者",M8*'様式２-２（１）~３（１）'!$AA$82/100,IF($Z$7="被災中小企業",'様式２-３（２）~４(申請者３)'!M8*3/4,IF($Z$7="入居事業者（被災中小企業を除く）",'様式２-３（２）~４(申請者３)'!M8*0,"0"))),0)</f>
        <v>0</v>
      </c>
      <c r="R8" s="321"/>
      <c r="S8" s="321"/>
      <c r="T8" s="322">
        <f t="shared" ref="T8:T21" si="1">I8-Q8</f>
        <v>0</v>
      </c>
      <c r="U8" s="322"/>
      <c r="V8" s="322"/>
      <c r="W8" s="305"/>
      <c r="X8" s="305"/>
      <c r="Y8" s="305"/>
      <c r="Z8" s="309" t="str">
        <f>IF(Z7="","↑こちらのセルで区分を必ず選んでください。","")</f>
        <v>↑こちらのセルで区分を必ず選んでください。</v>
      </c>
      <c r="AA8" s="310"/>
      <c r="AB8" s="310"/>
      <c r="AC8" s="310"/>
      <c r="AD8" s="81" t="str">
        <f t="shared" si="0"/>
        <v/>
      </c>
    </row>
    <row r="9" spans="1:30" x14ac:dyDescent="0.15">
      <c r="A9" s="297"/>
      <c r="B9" s="297"/>
      <c r="C9" s="297"/>
      <c r="D9" s="297"/>
      <c r="E9" s="305"/>
      <c r="F9" s="305"/>
      <c r="G9" s="305"/>
      <c r="H9" s="305"/>
      <c r="I9" s="319"/>
      <c r="J9" s="320"/>
      <c r="K9" s="320"/>
      <c r="L9" s="36" t="s">
        <v>0</v>
      </c>
      <c r="M9" s="319"/>
      <c r="N9" s="320"/>
      <c r="O9" s="320"/>
      <c r="P9" s="36" t="s">
        <v>0</v>
      </c>
      <c r="Q9" s="321">
        <f>ROUNDDOWN(IF($Z$7="申請者",M9*'様式２-２（１）~３（１）'!$AA$82/100,IF($Z$7="被災中小企業",'様式２-３（２）~４(申請者３)'!M9*3/4,IF($Z$7="入居事業者（被災中小企業を除く）",'様式２-３（２）~４(申請者３)'!M9*0,"0"))),0)</f>
        <v>0</v>
      </c>
      <c r="R9" s="321"/>
      <c r="S9" s="321"/>
      <c r="T9" s="322">
        <f t="shared" si="1"/>
        <v>0</v>
      </c>
      <c r="U9" s="322"/>
      <c r="V9" s="322"/>
      <c r="W9" s="305"/>
      <c r="X9" s="305"/>
      <c r="Y9" s="305"/>
      <c r="Z9" s="311"/>
      <c r="AA9" s="312"/>
      <c r="AB9" s="312"/>
      <c r="AC9" s="312"/>
      <c r="AD9" s="81" t="str">
        <f t="shared" si="0"/>
        <v/>
      </c>
    </row>
    <row r="10" spans="1:30" x14ac:dyDescent="0.15">
      <c r="A10" s="297"/>
      <c r="B10" s="297"/>
      <c r="C10" s="297"/>
      <c r="D10" s="297"/>
      <c r="E10" s="305"/>
      <c r="F10" s="305"/>
      <c r="G10" s="305"/>
      <c r="H10" s="305"/>
      <c r="I10" s="319"/>
      <c r="J10" s="320"/>
      <c r="K10" s="320"/>
      <c r="L10" s="36" t="s">
        <v>0</v>
      </c>
      <c r="M10" s="319"/>
      <c r="N10" s="320"/>
      <c r="O10" s="320"/>
      <c r="P10" s="36" t="s">
        <v>0</v>
      </c>
      <c r="Q10" s="321">
        <f>ROUNDDOWN(IF($Z$7="申請者",M10*'様式２-２（１）~３（１）'!$AA$82/100,IF($Z$7="被災中小企業",'様式２-３（２）~４(申請者３)'!M10*3/4,IF($Z$7="入居事業者（被災中小企業を除く）",'様式２-３（２）~４(申請者３)'!M10*0,"0"))),0)</f>
        <v>0</v>
      </c>
      <c r="R10" s="321"/>
      <c r="S10" s="321"/>
      <c r="T10" s="322">
        <f t="shared" si="1"/>
        <v>0</v>
      </c>
      <c r="U10" s="322"/>
      <c r="V10" s="322"/>
      <c r="W10" s="305"/>
      <c r="X10" s="305"/>
      <c r="Y10" s="305"/>
      <c r="Z10" s="311"/>
      <c r="AA10" s="312"/>
      <c r="AB10" s="312"/>
      <c r="AC10" s="312"/>
      <c r="AD10" s="81" t="str">
        <f t="shared" si="0"/>
        <v/>
      </c>
    </row>
    <row r="11" spans="1:30" x14ac:dyDescent="0.15">
      <c r="A11" s="297"/>
      <c r="B11" s="297"/>
      <c r="C11" s="297"/>
      <c r="D11" s="297"/>
      <c r="E11" s="305"/>
      <c r="F11" s="305"/>
      <c r="G11" s="305"/>
      <c r="H11" s="305"/>
      <c r="I11" s="319"/>
      <c r="J11" s="320"/>
      <c r="K11" s="320"/>
      <c r="L11" s="36" t="s">
        <v>0</v>
      </c>
      <c r="M11" s="319"/>
      <c r="N11" s="320"/>
      <c r="O11" s="320"/>
      <c r="P11" s="36" t="s">
        <v>0</v>
      </c>
      <c r="Q11" s="321">
        <f>ROUNDDOWN(IF($Z$7="申請者",M11*'様式２-２（１）~３（１）'!$AA$82/100,IF($Z$7="被災中小企業",'様式２-３（２）~４(申請者３)'!M11*3/4,IF($Z$7="入居事業者（被災中小企業を除く）",'様式２-３（２）~４(申請者３)'!M11*0,"0"))),0)</f>
        <v>0</v>
      </c>
      <c r="R11" s="321"/>
      <c r="S11" s="321"/>
      <c r="T11" s="322">
        <f t="shared" si="1"/>
        <v>0</v>
      </c>
      <c r="U11" s="322"/>
      <c r="V11" s="322"/>
      <c r="W11" s="305"/>
      <c r="X11" s="305"/>
      <c r="Y11" s="305"/>
      <c r="Z11" s="311"/>
      <c r="AA11" s="312"/>
      <c r="AB11" s="312"/>
      <c r="AC11" s="312"/>
      <c r="AD11" s="81" t="str">
        <f t="shared" si="0"/>
        <v/>
      </c>
    </row>
    <row r="12" spans="1:30" x14ac:dyDescent="0.15">
      <c r="A12" s="297"/>
      <c r="B12" s="297"/>
      <c r="C12" s="297"/>
      <c r="D12" s="297"/>
      <c r="E12" s="305"/>
      <c r="F12" s="305"/>
      <c r="G12" s="305"/>
      <c r="H12" s="305"/>
      <c r="I12" s="319"/>
      <c r="J12" s="320"/>
      <c r="K12" s="320"/>
      <c r="L12" s="36" t="s">
        <v>0</v>
      </c>
      <c r="M12" s="319"/>
      <c r="N12" s="320"/>
      <c r="O12" s="320"/>
      <c r="P12" s="36" t="s">
        <v>0</v>
      </c>
      <c r="Q12" s="321">
        <f>ROUNDDOWN(IF($Z$7="申請者",M12*'様式２-２（１）~３（１）'!$AA$82/100,IF($Z$7="被災中小企業",'様式２-３（２）~４(申請者３)'!M12*3/4,IF($Z$7="入居事業者（被災中小企業を除く）",'様式２-３（２）~４(申請者３)'!M12*0,"0"))),0)</f>
        <v>0</v>
      </c>
      <c r="R12" s="321"/>
      <c r="S12" s="321"/>
      <c r="T12" s="322">
        <f t="shared" si="1"/>
        <v>0</v>
      </c>
      <c r="U12" s="322"/>
      <c r="V12" s="322"/>
      <c r="W12" s="305"/>
      <c r="X12" s="305"/>
      <c r="Y12" s="305"/>
      <c r="Z12" s="28"/>
      <c r="AA12" s="28"/>
      <c r="AB12" s="28"/>
      <c r="AC12" s="77"/>
      <c r="AD12" s="81" t="str">
        <f t="shared" si="0"/>
        <v/>
      </c>
    </row>
    <row r="13" spans="1:30" x14ac:dyDescent="0.15">
      <c r="A13" s="297"/>
      <c r="B13" s="297"/>
      <c r="C13" s="297"/>
      <c r="D13" s="297"/>
      <c r="E13" s="305"/>
      <c r="F13" s="305"/>
      <c r="G13" s="305"/>
      <c r="H13" s="305"/>
      <c r="I13" s="319"/>
      <c r="J13" s="320"/>
      <c r="K13" s="320"/>
      <c r="L13" s="36" t="s">
        <v>0</v>
      </c>
      <c r="M13" s="319"/>
      <c r="N13" s="320"/>
      <c r="O13" s="320"/>
      <c r="P13" s="36" t="s">
        <v>0</v>
      </c>
      <c r="Q13" s="321">
        <f>ROUNDDOWN(IF($Z$7="申請者",M13*'様式２-２（１）~３（１）'!$AA$82/100,IF($Z$7="被災中小企業",'様式２-３（２）~４(申請者３)'!M13*3/4,IF($Z$7="入居事業者（被災中小企業を除く）",'様式２-３（２）~４(申請者３)'!M13*0,"0"))),0)</f>
        <v>0</v>
      </c>
      <c r="R13" s="321"/>
      <c r="S13" s="321"/>
      <c r="T13" s="322">
        <f t="shared" si="1"/>
        <v>0</v>
      </c>
      <c r="U13" s="322"/>
      <c r="V13" s="322"/>
      <c r="W13" s="305"/>
      <c r="X13" s="305"/>
      <c r="Y13" s="305"/>
      <c r="Z13" s="28"/>
      <c r="AA13" s="28"/>
      <c r="AB13" s="28"/>
      <c r="AC13" s="77"/>
      <c r="AD13" s="81" t="str">
        <f t="shared" si="0"/>
        <v/>
      </c>
    </row>
    <row r="14" spans="1:30" x14ac:dyDescent="0.15">
      <c r="A14" s="297"/>
      <c r="B14" s="297"/>
      <c r="C14" s="297"/>
      <c r="D14" s="297"/>
      <c r="E14" s="305"/>
      <c r="F14" s="305"/>
      <c r="G14" s="305"/>
      <c r="H14" s="305"/>
      <c r="I14" s="319"/>
      <c r="J14" s="320"/>
      <c r="K14" s="320"/>
      <c r="L14" s="36" t="s">
        <v>0</v>
      </c>
      <c r="M14" s="319"/>
      <c r="N14" s="320"/>
      <c r="O14" s="320"/>
      <c r="P14" s="36" t="s">
        <v>0</v>
      </c>
      <c r="Q14" s="321">
        <f>ROUNDDOWN(IF($Z$7="申請者",M14*'様式２-２（１）~３（１）'!$AA$82/100,IF($Z$7="被災中小企業",'様式２-３（２）~４(申請者３)'!M14*3/4,IF($Z$7="入居事業者（被災中小企業を除く）",'様式２-３（２）~４(申請者３)'!M14*0,"0"))),0)</f>
        <v>0</v>
      </c>
      <c r="R14" s="321"/>
      <c r="S14" s="321"/>
      <c r="T14" s="322">
        <f t="shared" si="1"/>
        <v>0</v>
      </c>
      <c r="U14" s="322"/>
      <c r="V14" s="322"/>
      <c r="W14" s="305"/>
      <c r="X14" s="305"/>
      <c r="Y14" s="305"/>
      <c r="Z14" s="28"/>
      <c r="AA14" s="28"/>
      <c r="AB14" s="28"/>
      <c r="AC14" s="77"/>
      <c r="AD14" s="81" t="str">
        <f t="shared" si="0"/>
        <v/>
      </c>
    </row>
    <row r="15" spans="1:30" x14ac:dyDescent="0.15">
      <c r="A15" s="297"/>
      <c r="B15" s="297"/>
      <c r="C15" s="297"/>
      <c r="D15" s="297"/>
      <c r="E15" s="305"/>
      <c r="F15" s="305"/>
      <c r="G15" s="305"/>
      <c r="H15" s="305"/>
      <c r="I15" s="319"/>
      <c r="J15" s="320"/>
      <c r="K15" s="320"/>
      <c r="L15" s="36" t="s">
        <v>0</v>
      </c>
      <c r="M15" s="319"/>
      <c r="N15" s="320"/>
      <c r="O15" s="320"/>
      <c r="P15" s="36" t="s">
        <v>0</v>
      </c>
      <c r="Q15" s="321">
        <f>ROUNDDOWN(IF($Z$7="申請者",M15*'様式２-２（１）~３（１）'!$AA$82/100,IF($Z$7="被災中小企業",'様式２-３（２）~４(申請者３)'!M15*3/4,IF($Z$7="入居事業者（被災中小企業を除く）",'様式２-３（２）~４(申請者３)'!M15*0,"0"))),0)</f>
        <v>0</v>
      </c>
      <c r="R15" s="321"/>
      <c r="S15" s="321"/>
      <c r="T15" s="322">
        <f t="shared" si="1"/>
        <v>0</v>
      </c>
      <c r="U15" s="322"/>
      <c r="V15" s="322"/>
      <c r="W15" s="305"/>
      <c r="X15" s="305"/>
      <c r="Y15" s="305"/>
      <c r="Z15" s="28"/>
      <c r="AA15" s="28"/>
      <c r="AB15" s="28"/>
      <c r="AC15" s="77"/>
      <c r="AD15" s="81" t="str">
        <f t="shared" si="0"/>
        <v/>
      </c>
    </row>
    <row r="16" spans="1:30" x14ac:dyDescent="0.15">
      <c r="A16" s="297"/>
      <c r="B16" s="297"/>
      <c r="C16" s="297"/>
      <c r="D16" s="297"/>
      <c r="E16" s="305"/>
      <c r="F16" s="305"/>
      <c r="G16" s="305"/>
      <c r="H16" s="305"/>
      <c r="I16" s="319"/>
      <c r="J16" s="320"/>
      <c r="K16" s="320"/>
      <c r="L16" s="36" t="s">
        <v>0</v>
      </c>
      <c r="M16" s="319"/>
      <c r="N16" s="320"/>
      <c r="O16" s="320"/>
      <c r="P16" s="36" t="s">
        <v>0</v>
      </c>
      <c r="Q16" s="321">
        <f>ROUNDDOWN(IF($Z$7="申請者",M16*'様式２-２（１）~３（１）'!$AA$82/100,IF($Z$7="被災中小企業",'様式２-３（２）~４(申請者３)'!M16*3/4,IF($Z$7="入居事業者（被災中小企業を除く）",'様式２-３（２）~４(申請者３)'!M16*0,"0"))),0)</f>
        <v>0</v>
      </c>
      <c r="R16" s="321"/>
      <c r="S16" s="321"/>
      <c r="T16" s="322">
        <f t="shared" si="1"/>
        <v>0</v>
      </c>
      <c r="U16" s="322"/>
      <c r="V16" s="322"/>
      <c r="W16" s="305"/>
      <c r="X16" s="305"/>
      <c r="Y16" s="305"/>
      <c r="Z16" s="28"/>
      <c r="AA16" s="28"/>
      <c r="AB16" s="28"/>
      <c r="AC16" s="77"/>
      <c r="AD16" s="81" t="str">
        <f t="shared" si="0"/>
        <v/>
      </c>
    </row>
    <row r="17" spans="1:30" x14ac:dyDescent="0.15">
      <c r="A17" s="297"/>
      <c r="B17" s="297"/>
      <c r="C17" s="297"/>
      <c r="D17" s="297"/>
      <c r="E17" s="305"/>
      <c r="F17" s="305"/>
      <c r="G17" s="305"/>
      <c r="H17" s="305"/>
      <c r="I17" s="319"/>
      <c r="J17" s="320"/>
      <c r="K17" s="320"/>
      <c r="L17" s="36" t="s">
        <v>0</v>
      </c>
      <c r="M17" s="319"/>
      <c r="N17" s="320"/>
      <c r="O17" s="320"/>
      <c r="P17" s="36" t="s">
        <v>0</v>
      </c>
      <c r="Q17" s="321">
        <f>ROUNDDOWN(IF($Z$7="申請者",M17*'様式２-２（１）~３（１）'!$AA$82/100,IF($Z$7="被災中小企業",'様式２-３（２）~４(申請者３)'!M17*3/4,IF($Z$7="入居事業者（被災中小企業を除く）",'様式２-３（２）~４(申請者３)'!M17*0,"0"))),0)</f>
        <v>0</v>
      </c>
      <c r="R17" s="321"/>
      <c r="S17" s="321"/>
      <c r="T17" s="322">
        <f t="shared" si="1"/>
        <v>0</v>
      </c>
      <c r="U17" s="322"/>
      <c r="V17" s="322"/>
      <c r="W17" s="305"/>
      <c r="X17" s="305"/>
      <c r="Y17" s="305"/>
      <c r="Z17" s="28"/>
      <c r="AA17" s="28"/>
      <c r="AB17" s="28"/>
      <c r="AC17" s="77"/>
      <c r="AD17" s="81" t="str">
        <f t="shared" si="0"/>
        <v/>
      </c>
    </row>
    <row r="18" spans="1:30" x14ac:dyDescent="0.15">
      <c r="A18" s="297"/>
      <c r="B18" s="297"/>
      <c r="C18" s="297"/>
      <c r="D18" s="297"/>
      <c r="E18" s="305"/>
      <c r="F18" s="305"/>
      <c r="G18" s="305"/>
      <c r="H18" s="305"/>
      <c r="I18" s="319"/>
      <c r="J18" s="320"/>
      <c r="K18" s="320"/>
      <c r="L18" s="36" t="s">
        <v>0</v>
      </c>
      <c r="M18" s="319"/>
      <c r="N18" s="320"/>
      <c r="O18" s="320"/>
      <c r="P18" s="36" t="s">
        <v>0</v>
      </c>
      <c r="Q18" s="321">
        <f>ROUNDDOWN(IF($Z$7="申請者",M18*'様式２-２（１）~３（１）'!$AA$82/100,IF($Z$7="被災中小企業",'様式２-３（２）~４(申請者３)'!M18*3/4,IF($Z$7="入居事業者（被災中小企業を除く）",'様式２-３（２）~４(申請者３)'!M18*0,"0"))),0)</f>
        <v>0</v>
      </c>
      <c r="R18" s="321"/>
      <c r="S18" s="321"/>
      <c r="T18" s="322">
        <f t="shared" si="1"/>
        <v>0</v>
      </c>
      <c r="U18" s="322"/>
      <c r="V18" s="322"/>
      <c r="W18" s="305"/>
      <c r="X18" s="305"/>
      <c r="Y18" s="305"/>
      <c r="Z18" s="28"/>
      <c r="AA18" s="28"/>
      <c r="AB18" s="28"/>
      <c r="AC18" s="77"/>
      <c r="AD18" s="81" t="str">
        <f t="shared" si="0"/>
        <v/>
      </c>
    </row>
    <row r="19" spans="1:30" x14ac:dyDescent="0.15">
      <c r="A19" s="297"/>
      <c r="B19" s="297"/>
      <c r="C19" s="297"/>
      <c r="D19" s="297"/>
      <c r="E19" s="305"/>
      <c r="F19" s="305"/>
      <c r="G19" s="305"/>
      <c r="H19" s="305"/>
      <c r="I19" s="319"/>
      <c r="J19" s="320"/>
      <c r="K19" s="320"/>
      <c r="L19" s="36" t="s">
        <v>0</v>
      </c>
      <c r="M19" s="319"/>
      <c r="N19" s="320"/>
      <c r="O19" s="320"/>
      <c r="P19" s="36" t="s">
        <v>0</v>
      </c>
      <c r="Q19" s="321">
        <f>ROUNDDOWN(IF($Z$7="申請者",M19*'様式２-２（１）~３（１）'!$AA$82/100,IF($Z$7="被災中小企業",'様式２-３（２）~４(申請者３)'!M19*3/4,IF($Z$7="入居事業者（被災中小企業を除く）",'様式２-３（２）~４(申請者３)'!M19*0,"0"))),0)</f>
        <v>0</v>
      </c>
      <c r="R19" s="321"/>
      <c r="S19" s="321"/>
      <c r="T19" s="322">
        <f t="shared" si="1"/>
        <v>0</v>
      </c>
      <c r="U19" s="322"/>
      <c r="V19" s="322"/>
      <c r="W19" s="305"/>
      <c r="X19" s="305"/>
      <c r="Y19" s="305"/>
      <c r="Z19" s="28"/>
      <c r="AA19" s="28"/>
      <c r="AB19" s="28"/>
      <c r="AC19" s="77"/>
      <c r="AD19" s="81" t="str">
        <f t="shared" si="0"/>
        <v/>
      </c>
    </row>
    <row r="20" spans="1:30" x14ac:dyDescent="0.15">
      <c r="A20" s="297"/>
      <c r="B20" s="297"/>
      <c r="C20" s="297"/>
      <c r="D20" s="297"/>
      <c r="E20" s="305"/>
      <c r="F20" s="305"/>
      <c r="G20" s="305"/>
      <c r="H20" s="305"/>
      <c r="I20" s="319"/>
      <c r="J20" s="320"/>
      <c r="K20" s="320"/>
      <c r="L20" s="36" t="s">
        <v>0</v>
      </c>
      <c r="M20" s="319"/>
      <c r="N20" s="320"/>
      <c r="O20" s="320"/>
      <c r="P20" s="36" t="s">
        <v>0</v>
      </c>
      <c r="Q20" s="321">
        <f>ROUNDDOWN(IF($Z$7="申請者",M20*'様式２-２（１）~３（１）'!$AA$82/100,IF($Z$7="被災中小企業",'様式２-３（２）~４(申請者３)'!M20*3/4,IF($Z$7="入居事業者（被災中小企業を除く）",'様式２-３（２）~４(申請者３)'!M20*0,"0"))),0)</f>
        <v>0</v>
      </c>
      <c r="R20" s="321"/>
      <c r="S20" s="321"/>
      <c r="T20" s="322">
        <f t="shared" si="1"/>
        <v>0</v>
      </c>
      <c r="U20" s="322"/>
      <c r="V20" s="322"/>
      <c r="W20" s="305"/>
      <c r="X20" s="305"/>
      <c r="Y20" s="305"/>
      <c r="Z20" s="28"/>
      <c r="AA20" s="28"/>
      <c r="AB20" s="28"/>
      <c r="AC20" s="77"/>
      <c r="AD20" s="81" t="str">
        <f t="shared" si="0"/>
        <v/>
      </c>
    </row>
    <row r="21" spans="1:30" ht="14.25" thickBot="1" x14ac:dyDescent="0.2">
      <c r="A21" s="313"/>
      <c r="B21" s="313"/>
      <c r="C21" s="313"/>
      <c r="D21" s="313"/>
      <c r="E21" s="313"/>
      <c r="F21" s="313"/>
      <c r="G21" s="313"/>
      <c r="H21" s="313"/>
      <c r="I21" s="325"/>
      <c r="J21" s="326"/>
      <c r="K21" s="326"/>
      <c r="L21" s="38" t="s">
        <v>0</v>
      </c>
      <c r="M21" s="325"/>
      <c r="N21" s="326"/>
      <c r="O21" s="326"/>
      <c r="P21" s="38" t="s">
        <v>0</v>
      </c>
      <c r="Q21" s="327">
        <f>ROUNDDOWN(IF($Z$7="申請者",M21*'様式２-２（１）~３（１）'!$AA$82/100,IF($Z$7="被災中小企業",'様式２-３（２）~４(申請者３)'!M21*3/4,IF($Z$7="入居事業者（被災中小企業を除く）",'様式２-３（２）~４(申請者３)'!M21*0,"0"))),0)</f>
        <v>0</v>
      </c>
      <c r="R21" s="327"/>
      <c r="S21" s="327"/>
      <c r="T21" s="328">
        <f t="shared" si="1"/>
        <v>0</v>
      </c>
      <c r="U21" s="328"/>
      <c r="V21" s="328"/>
      <c r="W21" s="313"/>
      <c r="X21" s="313"/>
      <c r="Y21" s="313"/>
      <c r="Z21" s="28"/>
      <c r="AA21" s="28"/>
      <c r="AB21" s="28"/>
      <c r="AC21" s="77"/>
      <c r="AD21" s="81" t="str">
        <f>IF(I21&gt;=M21,"","←補助対象経費が補助事業に要する経費を超えています")</f>
        <v/>
      </c>
    </row>
    <row r="22" spans="1:30" ht="14.25" thickTop="1" x14ac:dyDescent="0.15">
      <c r="A22" s="124" t="s">
        <v>6</v>
      </c>
      <c r="B22" s="125"/>
      <c r="C22" s="125"/>
      <c r="D22" s="125"/>
      <c r="E22" s="125"/>
      <c r="F22" s="125"/>
      <c r="G22" s="125"/>
      <c r="H22" s="126"/>
      <c r="I22" s="323">
        <f>SUM(I7:K21)</f>
        <v>0</v>
      </c>
      <c r="J22" s="324"/>
      <c r="K22" s="324"/>
      <c r="L22" s="39" t="s">
        <v>0</v>
      </c>
      <c r="M22" s="323">
        <f>SUM(M7:O21)</f>
        <v>0</v>
      </c>
      <c r="N22" s="324"/>
      <c r="O22" s="324"/>
      <c r="P22" s="39" t="s">
        <v>0</v>
      </c>
      <c r="Q22" s="322">
        <f>SUM(Q7:S21)</f>
        <v>0</v>
      </c>
      <c r="R22" s="322"/>
      <c r="S22" s="322"/>
      <c r="T22" s="322">
        <f>SUM(T7:V21)</f>
        <v>0</v>
      </c>
      <c r="U22" s="322"/>
      <c r="V22" s="322"/>
      <c r="W22" s="297"/>
      <c r="X22" s="297"/>
      <c r="Y22" s="297"/>
      <c r="Z22" s="28"/>
      <c r="AA22" s="28"/>
      <c r="AB22" s="28"/>
      <c r="AC22" s="28"/>
    </row>
    <row r="23" spans="1:30" x14ac:dyDescent="0.15">
      <c r="A23" s="28" t="s">
        <v>146</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x14ac:dyDescent="0.15">
      <c r="A26" s="28" t="s">
        <v>143</v>
      </c>
    </row>
    <row r="27" spans="1:30" x14ac:dyDescent="0.15">
      <c r="A27" s="28" t="s">
        <v>32</v>
      </c>
    </row>
    <row r="28" spans="1:30" x14ac:dyDescent="0.15">
      <c r="J28" s="76" t="s">
        <v>94</v>
      </c>
      <c r="K28" s="49"/>
      <c r="L28" s="49"/>
      <c r="M28" s="268" t="str">
        <f>IF(M3="","",M3)</f>
        <v/>
      </c>
      <c r="N28" s="268"/>
      <c r="O28" s="268"/>
      <c r="P28" s="268"/>
      <c r="Q28" s="268"/>
      <c r="R28" s="268"/>
      <c r="S28" s="268"/>
      <c r="T28" s="268"/>
      <c r="U28" s="268"/>
      <c r="V28" s="268"/>
      <c r="W28" s="268"/>
      <c r="X28" s="268"/>
      <c r="Y28" s="268"/>
    </row>
    <row r="30" spans="1:30" x14ac:dyDescent="0.15">
      <c r="A30" s="89" t="s">
        <v>29</v>
      </c>
      <c r="B30" s="89"/>
      <c r="C30" s="89"/>
      <c r="D30" s="89"/>
      <c r="E30" s="116" t="s">
        <v>30</v>
      </c>
      <c r="F30" s="89"/>
      <c r="G30" s="89"/>
      <c r="H30" s="89"/>
      <c r="I30" s="116" t="s">
        <v>45</v>
      </c>
      <c r="J30" s="89"/>
      <c r="K30" s="89"/>
      <c r="L30" s="89"/>
      <c r="M30" s="89" t="s">
        <v>1</v>
      </c>
      <c r="N30" s="89"/>
      <c r="O30" s="89"/>
      <c r="P30" s="89"/>
      <c r="Q30" s="89" t="s">
        <v>10</v>
      </c>
      <c r="R30" s="89"/>
      <c r="S30" s="89"/>
      <c r="T30" s="89"/>
      <c r="U30" s="89"/>
      <c r="V30" s="89"/>
      <c r="W30" s="89" t="s">
        <v>13</v>
      </c>
      <c r="X30" s="89"/>
      <c r="Y30" s="89"/>
      <c r="Z30" s="269" t="s">
        <v>92</v>
      </c>
      <c r="AA30" s="270"/>
      <c r="AB30" s="270"/>
      <c r="AC30" s="271"/>
    </row>
    <row r="31" spans="1:30" ht="14.25" thickBot="1" x14ac:dyDescent="0.2">
      <c r="A31" s="92"/>
      <c r="B31" s="92"/>
      <c r="C31" s="92"/>
      <c r="D31" s="92"/>
      <c r="E31" s="92"/>
      <c r="F31" s="92"/>
      <c r="G31" s="92"/>
      <c r="H31" s="92"/>
      <c r="I31" s="92"/>
      <c r="J31" s="92"/>
      <c r="K31" s="92"/>
      <c r="L31" s="92"/>
      <c r="M31" s="92"/>
      <c r="N31" s="92"/>
      <c r="O31" s="92"/>
      <c r="P31" s="92"/>
      <c r="Q31" s="92" t="s">
        <v>11</v>
      </c>
      <c r="R31" s="92"/>
      <c r="S31" s="92"/>
      <c r="T31" s="92" t="s">
        <v>12</v>
      </c>
      <c r="U31" s="92"/>
      <c r="V31" s="92"/>
      <c r="W31" s="92"/>
      <c r="X31" s="92"/>
      <c r="Y31" s="92"/>
      <c r="Z31" s="269"/>
      <c r="AA31" s="270"/>
      <c r="AB31" s="270"/>
      <c r="AC31" s="271"/>
    </row>
    <row r="32" spans="1:30" ht="14.25" thickTop="1" x14ac:dyDescent="0.15">
      <c r="A32" s="285"/>
      <c r="B32" s="285"/>
      <c r="C32" s="285"/>
      <c r="D32" s="285"/>
      <c r="E32" s="285"/>
      <c r="F32" s="285"/>
      <c r="G32" s="285"/>
      <c r="H32" s="285"/>
      <c r="I32" s="117"/>
      <c r="J32" s="118"/>
      <c r="K32" s="118"/>
      <c r="L32" s="36" t="s">
        <v>0</v>
      </c>
      <c r="M32" s="117"/>
      <c r="N32" s="118"/>
      <c r="O32" s="118"/>
      <c r="P32" s="36" t="s">
        <v>0</v>
      </c>
      <c r="Q32" s="286">
        <f>ROUNDDOWN(IF($Z$32="申請者",M32*'様式２-２（１）~３（１）'!$AA$82/100,IF($Z$32="被災中小企業",'様式２-３（２）~４(申請者３)'!M32*3/4,IF($Z$32="入居事業者（被災中小企業を除く）",'様式２-３（２）~４(申請者３)'!M32*0,"0"))),0)</f>
        <v>0</v>
      </c>
      <c r="R32" s="286"/>
      <c r="S32" s="286"/>
      <c r="T32" s="231">
        <f>I32-Q32</f>
        <v>0</v>
      </c>
      <c r="U32" s="231"/>
      <c r="V32" s="231"/>
      <c r="W32" s="285"/>
      <c r="X32" s="285"/>
      <c r="Y32" s="285"/>
      <c r="Z32" s="272" t="str">
        <f>IF(Z7="","",Z7)</f>
        <v/>
      </c>
      <c r="AA32" s="273"/>
      <c r="AB32" s="273"/>
      <c r="AC32" s="274"/>
      <c r="AD32" s="23" t="str">
        <f>IF(I32&gt;=M32,"","←補助対象経費が補助事業に要する経費を超えています")</f>
        <v/>
      </c>
    </row>
    <row r="33" spans="1:30" x14ac:dyDescent="0.15">
      <c r="A33" s="285"/>
      <c r="B33" s="285"/>
      <c r="C33" s="285"/>
      <c r="D33" s="285"/>
      <c r="E33" s="112"/>
      <c r="F33" s="112"/>
      <c r="G33" s="112"/>
      <c r="H33" s="112"/>
      <c r="I33" s="117"/>
      <c r="J33" s="118"/>
      <c r="K33" s="118"/>
      <c r="L33" s="36" t="s">
        <v>0</v>
      </c>
      <c r="M33" s="117"/>
      <c r="N33" s="118"/>
      <c r="O33" s="118"/>
      <c r="P33" s="36" t="s">
        <v>0</v>
      </c>
      <c r="Q33" s="231">
        <f>ROUNDDOWN(IF($Z$32="申請者",M33*'様式２-２（１）~３（１）'!$AA$82/100,IF($Z$32="被災中小企業",'様式２-３（２）~４(申請者３)'!M33*3/4,IF($Z$32="入居事業者（被災中小企業を除く）",'様式２-３（２）~４(申請者３)'!M33*0,"0"))),0)</f>
        <v>0</v>
      </c>
      <c r="R33" s="231"/>
      <c r="S33" s="231"/>
      <c r="T33" s="231">
        <f t="shared" ref="T33:T46" si="2">I33-Q33</f>
        <v>0</v>
      </c>
      <c r="U33" s="231"/>
      <c r="V33" s="231"/>
      <c r="W33" s="112"/>
      <c r="X33" s="112"/>
      <c r="Y33" s="112"/>
      <c r="Z33" s="52"/>
      <c r="AA33" s="53"/>
      <c r="AB33" s="53"/>
      <c r="AC33" s="53"/>
      <c r="AD33" s="23" t="str">
        <f t="shared" ref="AD33" si="3">IF(I33&gt;=M33,"","←補助対象経費が補助事業に要する経費を超えています")</f>
        <v/>
      </c>
    </row>
    <row r="34" spans="1:30" x14ac:dyDescent="0.15">
      <c r="A34" s="285"/>
      <c r="B34" s="285"/>
      <c r="C34" s="285"/>
      <c r="D34" s="285"/>
      <c r="E34" s="112"/>
      <c r="F34" s="112"/>
      <c r="G34" s="112"/>
      <c r="H34" s="112"/>
      <c r="I34" s="117"/>
      <c r="J34" s="118"/>
      <c r="K34" s="118"/>
      <c r="L34" s="36" t="s">
        <v>0</v>
      </c>
      <c r="M34" s="117"/>
      <c r="N34" s="118"/>
      <c r="O34" s="118"/>
      <c r="P34" s="36" t="s">
        <v>0</v>
      </c>
      <c r="Q34" s="231">
        <f>ROUNDDOWN(IF($Z$32="申請者",M34*'様式２-２（１）~３（１）'!$AA$82/100,IF($Z$32="被災中小企業",'様式２-３（２）~４(申請者３)'!M34*3/4,IF($Z$32="入居事業者（被災中小企業を除く）",'様式２-３（２）~４(申請者３)'!M34*0,"0"))),0)</f>
        <v>0</v>
      </c>
      <c r="R34" s="231"/>
      <c r="S34" s="231"/>
      <c r="T34" s="231">
        <f t="shared" si="2"/>
        <v>0</v>
      </c>
      <c r="U34" s="231"/>
      <c r="V34" s="231"/>
      <c r="W34" s="112"/>
      <c r="X34" s="112"/>
      <c r="Y34" s="112"/>
      <c r="AC34" s="23" t="str">
        <f t="shared" ref="AC34" si="4">IF(I34&gt;=M34,"","←補助対象経費が補助事業に要する経費を超えています")</f>
        <v/>
      </c>
      <c r="AD34" s="23" t="str">
        <f>IF(I34&gt;=M34,"","←補助対象経費が補助事業に要する経費を超えています")</f>
        <v/>
      </c>
    </row>
    <row r="35" spans="1:30" x14ac:dyDescent="0.15">
      <c r="A35" s="285"/>
      <c r="B35" s="285"/>
      <c r="C35" s="285"/>
      <c r="D35" s="285"/>
      <c r="E35" s="112"/>
      <c r="F35" s="112"/>
      <c r="G35" s="112"/>
      <c r="H35" s="112"/>
      <c r="I35" s="117"/>
      <c r="J35" s="118"/>
      <c r="K35" s="118"/>
      <c r="L35" s="36" t="s">
        <v>0</v>
      </c>
      <c r="M35" s="117"/>
      <c r="N35" s="118"/>
      <c r="O35" s="118"/>
      <c r="P35" s="36" t="s">
        <v>0</v>
      </c>
      <c r="Q35" s="231">
        <f>ROUNDDOWN(IF($Z$32="申請者",M35*'様式２-２（１）~３（１）'!$AA$82/100,IF($Z$32="被災中小企業",'様式２-３（２）~４(申請者３)'!M35*3/4,IF($Z$32="入居事業者（被災中小企業を除く）",'様式２-３（２）~４(申請者３)'!M35*0,"0"))),0)</f>
        <v>0</v>
      </c>
      <c r="R35" s="231"/>
      <c r="S35" s="231"/>
      <c r="T35" s="231">
        <f t="shared" si="2"/>
        <v>0</v>
      </c>
      <c r="U35" s="231"/>
      <c r="V35" s="231"/>
      <c r="W35" s="112"/>
      <c r="X35" s="112"/>
      <c r="Y35" s="112"/>
      <c r="AC35" s="23"/>
      <c r="AD35" s="23" t="str">
        <f t="shared" ref="AD35:AD46" si="5">IF(I35&gt;=M35,"","←補助対象経費が補助事業に要する経費を超えています")</f>
        <v/>
      </c>
    </row>
    <row r="36" spans="1:30" x14ac:dyDescent="0.15">
      <c r="A36" s="285"/>
      <c r="B36" s="285"/>
      <c r="C36" s="285"/>
      <c r="D36" s="285"/>
      <c r="E36" s="112"/>
      <c r="F36" s="112"/>
      <c r="G36" s="112"/>
      <c r="H36" s="112"/>
      <c r="I36" s="117"/>
      <c r="J36" s="118"/>
      <c r="K36" s="118"/>
      <c r="L36" s="36" t="s">
        <v>0</v>
      </c>
      <c r="M36" s="117"/>
      <c r="N36" s="118"/>
      <c r="O36" s="118"/>
      <c r="P36" s="36" t="s">
        <v>0</v>
      </c>
      <c r="Q36" s="231">
        <f>ROUNDDOWN(IF($Z$32="申請者",M36*'様式２-２（１）~３（１）'!$AA$82/100,IF($Z$32="被災中小企業",'様式２-３（２）~４(申請者３)'!M36*3/4,IF($Z$32="入居事業者（被災中小企業を除く）",'様式２-３（２）~４(申請者３)'!M36*0,"0"))),0)</f>
        <v>0</v>
      </c>
      <c r="R36" s="231"/>
      <c r="S36" s="231"/>
      <c r="T36" s="231">
        <f t="shared" si="2"/>
        <v>0</v>
      </c>
      <c r="U36" s="231"/>
      <c r="V36" s="231"/>
      <c r="W36" s="112"/>
      <c r="X36" s="112"/>
      <c r="Y36" s="112"/>
      <c r="AC36" s="23"/>
      <c r="AD36" s="23" t="str">
        <f t="shared" si="5"/>
        <v/>
      </c>
    </row>
    <row r="37" spans="1:30" x14ac:dyDescent="0.15">
      <c r="A37" s="285"/>
      <c r="B37" s="285"/>
      <c r="C37" s="285"/>
      <c r="D37" s="285"/>
      <c r="E37" s="112"/>
      <c r="F37" s="112"/>
      <c r="G37" s="112"/>
      <c r="H37" s="112"/>
      <c r="I37" s="117"/>
      <c r="J37" s="118"/>
      <c r="K37" s="118"/>
      <c r="L37" s="36" t="s">
        <v>0</v>
      </c>
      <c r="M37" s="117"/>
      <c r="N37" s="118"/>
      <c r="O37" s="118"/>
      <c r="P37" s="36" t="s">
        <v>0</v>
      </c>
      <c r="Q37" s="231">
        <f>ROUNDDOWN(IF($Z$32="申請者",M37*'様式２-２（１）~３（１）'!$AA$82/100,IF($Z$32="被災中小企業",'様式２-３（２）~４(申請者３)'!M37*3/4,IF($Z$32="入居事業者（被災中小企業を除く）",'様式２-３（２）~４(申請者３)'!M37*0,"0"))),0)</f>
        <v>0</v>
      </c>
      <c r="R37" s="231"/>
      <c r="S37" s="231"/>
      <c r="T37" s="231">
        <f t="shared" si="2"/>
        <v>0</v>
      </c>
      <c r="U37" s="231"/>
      <c r="V37" s="231"/>
      <c r="W37" s="112"/>
      <c r="X37" s="112"/>
      <c r="Y37" s="112"/>
      <c r="AC37" s="23"/>
      <c r="AD37" s="23" t="str">
        <f>IF(I37&gt;=M37,"","←補助対象経費が補助事業に要する経費を超えています")</f>
        <v/>
      </c>
    </row>
    <row r="38" spans="1:30" x14ac:dyDescent="0.15">
      <c r="A38" s="285"/>
      <c r="B38" s="285"/>
      <c r="C38" s="285"/>
      <c r="D38" s="285"/>
      <c r="E38" s="112"/>
      <c r="F38" s="112"/>
      <c r="G38" s="112"/>
      <c r="H38" s="112"/>
      <c r="I38" s="117"/>
      <c r="J38" s="118"/>
      <c r="K38" s="118"/>
      <c r="L38" s="36" t="s">
        <v>0</v>
      </c>
      <c r="M38" s="117"/>
      <c r="N38" s="118"/>
      <c r="O38" s="118"/>
      <c r="P38" s="36" t="s">
        <v>0</v>
      </c>
      <c r="Q38" s="231">
        <f>ROUNDDOWN(IF($Z$32="申請者",M38*'様式２-２（１）~３（１）'!$AA$82/100,IF($Z$32="被災中小企業",'様式２-３（２）~４(申請者３)'!M38*3/4,IF($Z$32="入居事業者（被災中小企業を除く）",'様式２-３（２）~４(申請者３)'!M38*0,"0"))),0)</f>
        <v>0</v>
      </c>
      <c r="R38" s="231"/>
      <c r="S38" s="231"/>
      <c r="T38" s="231">
        <f t="shared" si="2"/>
        <v>0</v>
      </c>
      <c r="U38" s="231"/>
      <c r="V38" s="231"/>
      <c r="W38" s="112"/>
      <c r="X38" s="112"/>
      <c r="Y38" s="112"/>
      <c r="AC38" s="23"/>
      <c r="AD38" s="23" t="str">
        <f t="shared" si="5"/>
        <v/>
      </c>
    </row>
    <row r="39" spans="1:30" x14ac:dyDescent="0.15">
      <c r="A39" s="285"/>
      <c r="B39" s="285"/>
      <c r="C39" s="285"/>
      <c r="D39" s="285"/>
      <c r="E39" s="112"/>
      <c r="F39" s="112"/>
      <c r="G39" s="112"/>
      <c r="H39" s="112"/>
      <c r="I39" s="117"/>
      <c r="J39" s="118"/>
      <c r="K39" s="118"/>
      <c r="L39" s="36" t="s">
        <v>0</v>
      </c>
      <c r="M39" s="117"/>
      <c r="N39" s="118"/>
      <c r="O39" s="118"/>
      <c r="P39" s="36" t="s">
        <v>0</v>
      </c>
      <c r="Q39" s="231">
        <f>ROUNDDOWN(IF($Z$32="申請者",M39*'様式２-２（１）~３（１）'!$AA$82/100,IF($Z$32="被災中小企業",'様式２-３（２）~４(申請者３)'!M39*3/4,IF($Z$32="入居事業者（被災中小企業を除く）",'様式２-３（２）~４(申請者３)'!M39*0,"0"))),0)</f>
        <v>0</v>
      </c>
      <c r="R39" s="231"/>
      <c r="S39" s="231"/>
      <c r="T39" s="231">
        <f t="shared" si="2"/>
        <v>0</v>
      </c>
      <c r="U39" s="231"/>
      <c r="V39" s="231"/>
      <c r="W39" s="112"/>
      <c r="X39" s="112"/>
      <c r="Y39" s="112"/>
      <c r="AC39" s="23"/>
      <c r="AD39" s="23" t="str">
        <f t="shared" si="5"/>
        <v/>
      </c>
    </row>
    <row r="40" spans="1:30" x14ac:dyDescent="0.15">
      <c r="A40" s="285"/>
      <c r="B40" s="285"/>
      <c r="C40" s="285"/>
      <c r="D40" s="285"/>
      <c r="E40" s="112"/>
      <c r="F40" s="112"/>
      <c r="G40" s="112"/>
      <c r="H40" s="112"/>
      <c r="I40" s="117"/>
      <c r="J40" s="118"/>
      <c r="K40" s="118"/>
      <c r="L40" s="36" t="s">
        <v>0</v>
      </c>
      <c r="M40" s="117"/>
      <c r="N40" s="118"/>
      <c r="O40" s="118"/>
      <c r="P40" s="36" t="s">
        <v>0</v>
      </c>
      <c r="Q40" s="231">
        <f>ROUNDDOWN(IF($Z$32="申請者",M40*'様式２-２（１）~３（１）'!$AA$82/100,IF($Z$32="被災中小企業",'様式２-３（２）~４(申請者３)'!M40*3/4,IF($Z$32="入居事業者（被災中小企業を除く）",'様式２-３（２）~４(申請者３)'!M40*0,"0"))),0)</f>
        <v>0</v>
      </c>
      <c r="R40" s="231"/>
      <c r="S40" s="231"/>
      <c r="T40" s="231">
        <f t="shared" si="2"/>
        <v>0</v>
      </c>
      <c r="U40" s="231"/>
      <c r="V40" s="231"/>
      <c r="W40" s="112"/>
      <c r="X40" s="112"/>
      <c r="Y40" s="112"/>
      <c r="AC40" s="23"/>
      <c r="AD40" s="23" t="str">
        <f t="shared" si="5"/>
        <v/>
      </c>
    </row>
    <row r="41" spans="1:30" x14ac:dyDescent="0.15">
      <c r="A41" s="285"/>
      <c r="B41" s="285"/>
      <c r="C41" s="285"/>
      <c r="D41" s="285"/>
      <c r="E41" s="112"/>
      <c r="F41" s="112"/>
      <c r="G41" s="112"/>
      <c r="H41" s="112"/>
      <c r="I41" s="117"/>
      <c r="J41" s="118"/>
      <c r="K41" s="118"/>
      <c r="L41" s="36" t="s">
        <v>0</v>
      </c>
      <c r="M41" s="117"/>
      <c r="N41" s="118"/>
      <c r="O41" s="118"/>
      <c r="P41" s="36" t="s">
        <v>0</v>
      </c>
      <c r="Q41" s="231">
        <f>ROUNDDOWN(IF($Z$32="申請者",M41*'様式２-２（１）~３（１）'!$AA$82/100,IF($Z$32="被災中小企業",'様式２-３（２）~４(申請者３)'!M41*3/4,IF($Z$32="入居事業者（被災中小企業を除く）",'様式２-３（２）~４(申請者３)'!M41*0,"0"))),0)</f>
        <v>0</v>
      </c>
      <c r="R41" s="231"/>
      <c r="S41" s="231"/>
      <c r="T41" s="231">
        <f t="shared" si="2"/>
        <v>0</v>
      </c>
      <c r="U41" s="231"/>
      <c r="V41" s="231"/>
      <c r="W41" s="112"/>
      <c r="X41" s="112"/>
      <c r="Y41" s="112"/>
      <c r="AC41" s="23"/>
      <c r="AD41" s="23" t="str">
        <f t="shared" si="5"/>
        <v/>
      </c>
    </row>
    <row r="42" spans="1:30" x14ac:dyDescent="0.15">
      <c r="A42" s="285"/>
      <c r="B42" s="285"/>
      <c r="C42" s="285"/>
      <c r="D42" s="285"/>
      <c r="E42" s="112"/>
      <c r="F42" s="112"/>
      <c r="G42" s="112"/>
      <c r="H42" s="112"/>
      <c r="I42" s="117"/>
      <c r="J42" s="118"/>
      <c r="K42" s="118"/>
      <c r="L42" s="36" t="s">
        <v>0</v>
      </c>
      <c r="M42" s="117"/>
      <c r="N42" s="118"/>
      <c r="O42" s="118"/>
      <c r="P42" s="36" t="s">
        <v>0</v>
      </c>
      <c r="Q42" s="231">
        <f>ROUNDDOWN(IF($Z$32="申請者",M42*'様式２-２（１）~３（１）'!$AA$82/100,IF($Z$32="被災中小企業",'様式２-３（２）~４(申請者３)'!M42*3/4,IF($Z$32="入居事業者（被災中小企業を除く）",'様式２-３（２）~４(申請者３)'!M42*0,"0"))),0)</f>
        <v>0</v>
      </c>
      <c r="R42" s="231"/>
      <c r="S42" s="231"/>
      <c r="T42" s="231">
        <f t="shared" si="2"/>
        <v>0</v>
      </c>
      <c r="U42" s="231"/>
      <c r="V42" s="231"/>
      <c r="W42" s="112"/>
      <c r="X42" s="112"/>
      <c r="Y42" s="112"/>
      <c r="AC42" s="23"/>
      <c r="AD42" s="23" t="str">
        <f t="shared" si="5"/>
        <v/>
      </c>
    </row>
    <row r="43" spans="1:30" x14ac:dyDescent="0.15">
      <c r="A43" s="285"/>
      <c r="B43" s="285"/>
      <c r="C43" s="285"/>
      <c r="D43" s="285"/>
      <c r="E43" s="112"/>
      <c r="F43" s="112"/>
      <c r="G43" s="112"/>
      <c r="H43" s="112"/>
      <c r="I43" s="117"/>
      <c r="J43" s="118"/>
      <c r="K43" s="118"/>
      <c r="L43" s="36" t="s">
        <v>0</v>
      </c>
      <c r="M43" s="117"/>
      <c r="N43" s="118"/>
      <c r="O43" s="118"/>
      <c r="P43" s="36" t="s">
        <v>0</v>
      </c>
      <c r="Q43" s="231">
        <f>ROUNDDOWN(IF($Z$32="申請者",M43*'様式２-２（１）~３（１）'!$AA$82/100,IF($Z$32="被災中小企業",'様式２-３（２）~４(申請者３)'!M43*3/4,IF($Z$32="入居事業者（被災中小企業を除く）",'様式２-３（２）~４(申請者３)'!M43*0,"0"))),0)</f>
        <v>0</v>
      </c>
      <c r="R43" s="231"/>
      <c r="S43" s="231"/>
      <c r="T43" s="231">
        <f t="shared" si="2"/>
        <v>0</v>
      </c>
      <c r="U43" s="231"/>
      <c r="V43" s="231"/>
      <c r="W43" s="112"/>
      <c r="X43" s="112"/>
      <c r="Y43" s="112"/>
      <c r="AC43" s="23"/>
      <c r="AD43" s="23" t="str">
        <f t="shared" si="5"/>
        <v/>
      </c>
    </row>
    <row r="44" spans="1:30" x14ac:dyDescent="0.15">
      <c r="A44" s="285"/>
      <c r="B44" s="285"/>
      <c r="C44" s="285"/>
      <c r="D44" s="285"/>
      <c r="E44" s="112"/>
      <c r="F44" s="112"/>
      <c r="G44" s="112"/>
      <c r="H44" s="112"/>
      <c r="I44" s="117"/>
      <c r="J44" s="118"/>
      <c r="K44" s="118"/>
      <c r="L44" s="36" t="s">
        <v>0</v>
      </c>
      <c r="M44" s="117"/>
      <c r="N44" s="118"/>
      <c r="O44" s="118"/>
      <c r="P44" s="36" t="s">
        <v>0</v>
      </c>
      <c r="Q44" s="231">
        <f>ROUNDDOWN(IF($Z$32="申請者",M44*'様式２-２（１）~３（１）'!$AA$82/100,IF($Z$32="被災中小企業",'様式２-３（２）~４(申請者３)'!M44*3/4,IF($Z$32="入居事業者（被災中小企業を除く）",'様式２-３（２）~４(申請者３)'!M44*0,"0"))),0)</f>
        <v>0</v>
      </c>
      <c r="R44" s="231"/>
      <c r="S44" s="231"/>
      <c r="T44" s="231">
        <f t="shared" si="2"/>
        <v>0</v>
      </c>
      <c r="U44" s="231"/>
      <c r="V44" s="231"/>
      <c r="W44" s="112"/>
      <c r="X44" s="112"/>
      <c r="Y44" s="112"/>
      <c r="AC44" s="23"/>
      <c r="AD44" s="23" t="str">
        <f t="shared" si="5"/>
        <v/>
      </c>
    </row>
    <row r="45" spans="1:30" x14ac:dyDescent="0.15">
      <c r="A45" s="285"/>
      <c r="B45" s="285"/>
      <c r="C45" s="285"/>
      <c r="D45" s="285"/>
      <c r="E45" s="112"/>
      <c r="F45" s="112"/>
      <c r="G45" s="112"/>
      <c r="H45" s="112"/>
      <c r="I45" s="117"/>
      <c r="J45" s="118"/>
      <c r="K45" s="118"/>
      <c r="L45" s="36" t="s">
        <v>0</v>
      </c>
      <c r="M45" s="117"/>
      <c r="N45" s="118"/>
      <c r="O45" s="118"/>
      <c r="P45" s="36" t="s">
        <v>0</v>
      </c>
      <c r="Q45" s="231">
        <f>ROUNDDOWN(IF($Z$32="申請者",M45*'様式２-２（１）~３（１）'!$AA$82/100,IF($Z$32="被災中小企業",'様式２-３（２）~４(申請者３)'!M45*3/4,IF($Z$32="入居事業者（被災中小企業を除く）",'様式２-３（２）~４(申請者３)'!M45*0,"0"))),0)</f>
        <v>0</v>
      </c>
      <c r="R45" s="231"/>
      <c r="S45" s="231"/>
      <c r="T45" s="231">
        <f t="shared" si="2"/>
        <v>0</v>
      </c>
      <c r="U45" s="231"/>
      <c r="V45" s="231"/>
      <c r="W45" s="112"/>
      <c r="X45" s="112"/>
      <c r="Y45" s="112"/>
      <c r="AC45" s="23"/>
      <c r="AD45" s="23" t="str">
        <f t="shared" si="5"/>
        <v/>
      </c>
    </row>
    <row r="46" spans="1:30" ht="14.25" thickBot="1" x14ac:dyDescent="0.2">
      <c r="A46" s="147"/>
      <c r="B46" s="147"/>
      <c r="C46" s="147"/>
      <c r="D46" s="147"/>
      <c r="E46" s="147"/>
      <c r="F46" s="147"/>
      <c r="G46" s="147"/>
      <c r="H46" s="147"/>
      <c r="I46" s="145"/>
      <c r="J46" s="146"/>
      <c r="K46" s="146"/>
      <c r="L46" s="38" t="s">
        <v>0</v>
      </c>
      <c r="M46" s="145"/>
      <c r="N46" s="146"/>
      <c r="O46" s="146"/>
      <c r="P46" s="38" t="s">
        <v>0</v>
      </c>
      <c r="Q46" s="287">
        <f>ROUNDDOWN(IF($Z$32="申請者",M46*'様式２-２（１）~３（１）'!$AA$82/100,IF($Z$32="被災中小企業",'様式２-３（２）~４(申請者３)'!M46*3/4,IF($Z$32="入居事業者（被災中小企業を除く）",'様式２-３（２）~４(申請者３)'!M46*0,"0"))),0)</f>
        <v>0</v>
      </c>
      <c r="R46" s="287"/>
      <c r="S46" s="287"/>
      <c r="T46" s="287">
        <f t="shared" si="2"/>
        <v>0</v>
      </c>
      <c r="U46" s="287"/>
      <c r="V46" s="287"/>
      <c r="W46" s="147"/>
      <c r="X46" s="147"/>
      <c r="Y46" s="147"/>
      <c r="AC46" s="23"/>
      <c r="AD46" s="23" t="str">
        <f t="shared" si="5"/>
        <v/>
      </c>
    </row>
    <row r="47" spans="1:30" ht="14.25" thickTop="1" x14ac:dyDescent="0.15">
      <c r="A47" s="124" t="s">
        <v>6</v>
      </c>
      <c r="B47" s="125"/>
      <c r="C47" s="125"/>
      <c r="D47" s="125"/>
      <c r="E47" s="125"/>
      <c r="F47" s="125"/>
      <c r="G47" s="125"/>
      <c r="H47" s="126"/>
      <c r="I47" s="99">
        <f>SUM(I32:K46)</f>
        <v>0</v>
      </c>
      <c r="J47" s="100"/>
      <c r="K47" s="100"/>
      <c r="L47" s="39" t="s">
        <v>0</v>
      </c>
      <c r="M47" s="99">
        <f>SUM(M32:O46)</f>
        <v>0</v>
      </c>
      <c r="N47" s="100"/>
      <c r="O47" s="100"/>
      <c r="P47" s="39" t="s">
        <v>0</v>
      </c>
      <c r="Q47" s="231">
        <f>SUM(Q32:S46)</f>
        <v>0</v>
      </c>
      <c r="R47" s="231"/>
      <c r="S47" s="231"/>
      <c r="T47" s="231">
        <f>SUM(T32:V46)</f>
        <v>0</v>
      </c>
      <c r="U47" s="231"/>
      <c r="V47" s="231"/>
      <c r="W47" s="285"/>
      <c r="X47" s="285"/>
      <c r="Y47" s="285"/>
    </row>
    <row r="48" spans="1:30" x14ac:dyDescent="0.15">
      <c r="A48" s="28" t="s">
        <v>31</v>
      </c>
      <c r="N48" s="2"/>
    </row>
    <row r="51" spans="1:30" x14ac:dyDescent="0.15">
      <c r="A51" s="28" t="s">
        <v>89</v>
      </c>
    </row>
    <row r="52" spans="1:30" x14ac:dyDescent="0.15">
      <c r="A52" s="28" t="s">
        <v>32</v>
      </c>
    </row>
    <row r="53" spans="1:30" x14ac:dyDescent="0.15">
      <c r="A53" s="28" t="s">
        <v>33</v>
      </c>
      <c r="E53" s="2"/>
      <c r="F53" s="2"/>
      <c r="G53" s="2"/>
      <c r="H53" s="2"/>
      <c r="I53" s="2"/>
      <c r="J53" s="2"/>
      <c r="K53" s="2"/>
      <c r="L53" s="2"/>
      <c r="M53" s="2"/>
      <c r="N53" s="2"/>
      <c r="O53" s="2"/>
      <c r="P53" s="2"/>
      <c r="Q53" s="2"/>
      <c r="R53" s="2"/>
      <c r="S53" s="2"/>
      <c r="T53" s="2"/>
      <c r="U53" s="2"/>
      <c r="V53" s="2"/>
      <c r="W53" s="2"/>
      <c r="X53" s="2"/>
      <c r="Y53" s="14"/>
    </row>
    <row r="54" spans="1:30" x14ac:dyDescent="0.15">
      <c r="E54" s="2"/>
      <c r="F54" s="2"/>
      <c r="G54" s="2"/>
      <c r="H54" s="2"/>
      <c r="I54" s="2"/>
      <c r="J54" s="49" t="s">
        <v>94</v>
      </c>
      <c r="K54" s="49"/>
      <c r="L54" s="49"/>
      <c r="M54" s="268" t="str">
        <f>IF(M28="","",M28)</f>
        <v/>
      </c>
      <c r="N54" s="268"/>
      <c r="O54" s="268"/>
      <c r="P54" s="268"/>
      <c r="Q54" s="268"/>
      <c r="R54" s="268"/>
      <c r="S54" s="268"/>
      <c r="T54" s="268"/>
      <c r="U54" s="268"/>
      <c r="V54" s="268"/>
      <c r="W54" s="268"/>
      <c r="X54" s="268"/>
      <c r="Y54" s="268"/>
    </row>
    <row r="55" spans="1:30" x14ac:dyDescent="0.15">
      <c r="E55" s="2"/>
      <c r="F55" s="2"/>
      <c r="G55" s="2"/>
      <c r="H55" s="2"/>
      <c r="I55" s="2"/>
      <c r="J55" s="2"/>
      <c r="K55" s="2"/>
      <c r="L55" s="2"/>
      <c r="M55" s="2"/>
      <c r="N55" s="2"/>
      <c r="O55" s="2"/>
      <c r="P55" s="2"/>
      <c r="Q55" s="2"/>
      <c r="R55" s="2"/>
      <c r="S55" s="2"/>
      <c r="T55" s="2"/>
      <c r="U55" s="2"/>
      <c r="V55" s="2"/>
      <c r="W55" s="2"/>
      <c r="X55" s="2"/>
      <c r="Y55" s="29" t="s">
        <v>38</v>
      </c>
    </row>
    <row r="56" spans="1:30" x14ac:dyDescent="0.15">
      <c r="A56" s="135" t="s">
        <v>34</v>
      </c>
      <c r="B56" s="128"/>
      <c r="C56" s="128"/>
      <c r="D56" s="137"/>
      <c r="E56" s="135" t="s">
        <v>35</v>
      </c>
      <c r="F56" s="128"/>
      <c r="G56" s="128"/>
      <c r="H56" s="128"/>
      <c r="I56" s="128"/>
      <c r="J56" s="137"/>
      <c r="K56" s="135" t="s">
        <v>36</v>
      </c>
      <c r="L56" s="128"/>
      <c r="M56" s="128"/>
      <c r="N56" s="128"/>
      <c r="O56" s="128"/>
      <c r="P56" s="128"/>
      <c r="Q56" s="128"/>
      <c r="R56" s="128"/>
      <c r="S56" s="137"/>
      <c r="T56" s="135" t="s">
        <v>37</v>
      </c>
      <c r="U56" s="128"/>
      <c r="V56" s="128"/>
      <c r="W56" s="128"/>
      <c r="X56" s="128"/>
      <c r="Y56" s="137"/>
    </row>
    <row r="57" spans="1:30" x14ac:dyDescent="0.15">
      <c r="A57" s="135" t="s">
        <v>39</v>
      </c>
      <c r="B57" s="128"/>
      <c r="C57" s="128"/>
      <c r="D57" s="137"/>
      <c r="E57" s="282"/>
      <c r="F57" s="283"/>
      <c r="G57" s="283"/>
      <c r="H57" s="283"/>
      <c r="I57" s="283"/>
      <c r="J57" s="36" t="s">
        <v>0</v>
      </c>
      <c r="K57" s="108"/>
      <c r="L57" s="109"/>
      <c r="M57" s="109"/>
      <c r="N57" s="109"/>
      <c r="O57" s="109"/>
      <c r="P57" s="109"/>
      <c r="Q57" s="109"/>
      <c r="R57" s="109"/>
      <c r="S57" s="35"/>
      <c r="T57" s="108"/>
      <c r="U57" s="109"/>
      <c r="V57" s="109"/>
      <c r="W57" s="109"/>
      <c r="X57" s="109"/>
      <c r="Y57" s="110"/>
    </row>
    <row r="58" spans="1:30" x14ac:dyDescent="0.15">
      <c r="A58" s="89" t="s">
        <v>12</v>
      </c>
      <c r="B58" s="89"/>
      <c r="C58" s="89"/>
      <c r="D58" s="89"/>
      <c r="E58" s="282"/>
      <c r="F58" s="283"/>
      <c r="G58" s="283"/>
      <c r="H58" s="283"/>
      <c r="I58" s="283"/>
      <c r="J58" s="36" t="s">
        <v>0</v>
      </c>
      <c r="K58" s="108"/>
      <c r="L58" s="109"/>
      <c r="M58" s="109"/>
      <c r="N58" s="109"/>
      <c r="O58" s="109"/>
      <c r="P58" s="109"/>
      <c r="Q58" s="109"/>
      <c r="R58" s="109"/>
      <c r="S58" s="35"/>
      <c r="T58" s="112"/>
      <c r="U58" s="112"/>
      <c r="V58" s="112"/>
      <c r="W58" s="112"/>
      <c r="X58" s="112"/>
      <c r="Y58" s="112"/>
      <c r="AC58" s="23"/>
    </row>
    <row r="59" spans="1:30" x14ac:dyDescent="0.15">
      <c r="A59" s="89" t="s">
        <v>150</v>
      </c>
      <c r="B59" s="89"/>
      <c r="C59" s="89"/>
      <c r="D59" s="89"/>
      <c r="E59" s="117"/>
      <c r="F59" s="118"/>
      <c r="G59" s="118"/>
      <c r="H59" s="118"/>
      <c r="I59" s="118"/>
      <c r="J59" s="36" t="s">
        <v>0</v>
      </c>
      <c r="K59" s="108"/>
      <c r="L59" s="109"/>
      <c r="M59" s="109"/>
      <c r="N59" s="109"/>
      <c r="O59" s="109"/>
      <c r="P59" s="109"/>
      <c r="Q59" s="109"/>
      <c r="R59" s="109"/>
      <c r="S59" s="35"/>
      <c r="T59" s="112"/>
      <c r="U59" s="112"/>
      <c r="V59" s="112"/>
      <c r="W59" s="112"/>
      <c r="X59" s="112"/>
      <c r="Y59" s="112"/>
      <c r="AA59" s="17"/>
    </row>
    <row r="60" spans="1:30" ht="14.25" thickBot="1" x14ac:dyDescent="0.2">
      <c r="A60" s="288" t="s">
        <v>20</v>
      </c>
      <c r="B60" s="288"/>
      <c r="C60" s="288"/>
      <c r="D60" s="288"/>
      <c r="E60" s="289"/>
      <c r="F60" s="290"/>
      <c r="G60" s="290"/>
      <c r="H60" s="290"/>
      <c r="I60" s="290"/>
      <c r="J60" s="79" t="s">
        <v>0</v>
      </c>
      <c r="K60" s="291"/>
      <c r="L60" s="292"/>
      <c r="M60" s="292"/>
      <c r="N60" s="292"/>
      <c r="O60" s="292"/>
      <c r="P60" s="292"/>
      <c r="Q60" s="292"/>
      <c r="R60" s="292"/>
      <c r="S60" s="80"/>
      <c r="T60" s="293"/>
      <c r="U60" s="293"/>
      <c r="V60" s="293"/>
      <c r="W60" s="293"/>
      <c r="X60" s="293"/>
      <c r="Y60" s="293"/>
      <c r="AD60" s="18"/>
    </row>
    <row r="61" spans="1:30" ht="14.25" thickTop="1" x14ac:dyDescent="0.15">
      <c r="A61" s="98" t="s">
        <v>40</v>
      </c>
      <c r="B61" s="98"/>
      <c r="C61" s="98"/>
      <c r="D61" s="98"/>
      <c r="E61" s="216">
        <f>SUM(E57:I60)</f>
        <v>0</v>
      </c>
      <c r="F61" s="217"/>
      <c r="G61" s="217"/>
      <c r="H61" s="217"/>
      <c r="I61" s="217"/>
      <c r="J61" s="40" t="s">
        <v>0</v>
      </c>
      <c r="K61" s="284"/>
      <c r="L61" s="284"/>
      <c r="M61" s="284"/>
      <c r="N61" s="284"/>
      <c r="O61" s="284"/>
      <c r="P61" s="284"/>
      <c r="Q61" s="284"/>
      <c r="R61" s="284"/>
      <c r="S61" s="284"/>
      <c r="T61" s="284"/>
      <c r="U61" s="284"/>
      <c r="V61" s="284"/>
      <c r="W61" s="284"/>
      <c r="X61" s="284"/>
      <c r="Y61" s="284"/>
      <c r="AD61" s="81" t="str">
        <f>IF(E61=E71,"","←４-Ⅰの金額合計額と４-Ⅱの補助事業に要する経費の合計金額が一致しません。")</f>
        <v/>
      </c>
    </row>
    <row r="62" spans="1:30" x14ac:dyDescent="0.15">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x14ac:dyDescent="0.15">
      <c r="AD63" s="31"/>
    </row>
    <row r="64" spans="1:30" x14ac:dyDescent="0.15">
      <c r="A64" s="28" t="s">
        <v>41</v>
      </c>
      <c r="Y64" s="14"/>
    </row>
    <row r="65" spans="1:30" x14ac:dyDescent="0.15">
      <c r="Y65" s="29" t="s">
        <v>38</v>
      </c>
    </row>
    <row r="66" spans="1:30" ht="40.5" customHeight="1" x14ac:dyDescent="0.15">
      <c r="A66" s="89" t="s">
        <v>7</v>
      </c>
      <c r="B66" s="89"/>
      <c r="C66" s="89"/>
      <c r="D66" s="89"/>
      <c r="E66" s="116" t="s">
        <v>76</v>
      </c>
      <c r="F66" s="89"/>
      <c r="G66" s="89"/>
      <c r="H66" s="89"/>
      <c r="I66" s="89"/>
      <c r="J66" s="89"/>
      <c r="K66" s="116" t="s">
        <v>77</v>
      </c>
      <c r="L66" s="89"/>
      <c r="M66" s="89"/>
      <c r="N66" s="89"/>
      <c r="O66" s="89"/>
      <c r="P66" s="116" t="s">
        <v>78</v>
      </c>
      <c r="Q66" s="89"/>
      <c r="R66" s="89"/>
      <c r="S66" s="89"/>
      <c r="T66" s="89"/>
      <c r="U66" s="89" t="s">
        <v>42</v>
      </c>
      <c r="V66" s="89"/>
      <c r="W66" s="89"/>
      <c r="X66" s="89"/>
      <c r="Y66" s="89"/>
    </row>
    <row r="67" spans="1:30" x14ac:dyDescent="0.15">
      <c r="A67" s="89" t="s">
        <v>3</v>
      </c>
      <c r="B67" s="89"/>
      <c r="C67" s="89"/>
      <c r="D67" s="89"/>
      <c r="E67" s="282"/>
      <c r="F67" s="283"/>
      <c r="G67" s="283"/>
      <c r="H67" s="283"/>
      <c r="I67" s="283"/>
      <c r="J67" s="41" t="s">
        <v>0</v>
      </c>
      <c r="K67" s="282"/>
      <c r="L67" s="283"/>
      <c r="M67" s="283"/>
      <c r="N67" s="283"/>
      <c r="O67" s="41" t="s">
        <v>0</v>
      </c>
      <c r="P67" s="275">
        <f>ROUNDDOWN(IF($Z$32="申請者",K67*'様式２-２（１）~３（１）'!$AA$82/100,IF($Z$32="被災中小企業",'様式２-３（２）~４(申請者３)'!K67*3/4,IF($Z$32="入居事業者（被災中小企業を除く）",'様式２-３（２）~４(申請者３)'!K67*0,"0"))),0)</f>
        <v>0</v>
      </c>
      <c r="Q67" s="276"/>
      <c r="R67" s="276"/>
      <c r="S67" s="276"/>
      <c r="T67" s="41" t="s">
        <v>0</v>
      </c>
      <c r="U67" s="275">
        <f>E67-P67</f>
        <v>0</v>
      </c>
      <c r="V67" s="276"/>
      <c r="W67" s="276"/>
      <c r="X67" s="276"/>
      <c r="Y67" s="41" t="s">
        <v>0</v>
      </c>
    </row>
    <row r="68" spans="1:30" ht="27" customHeight="1" x14ac:dyDescent="0.15">
      <c r="A68" s="116" t="s">
        <v>43</v>
      </c>
      <c r="B68" s="89"/>
      <c r="C68" s="89"/>
      <c r="D68" s="89"/>
      <c r="E68" s="173">
        <f>I22</f>
        <v>0</v>
      </c>
      <c r="F68" s="174"/>
      <c r="G68" s="174"/>
      <c r="H68" s="174"/>
      <c r="I68" s="174"/>
      <c r="J68" s="41" t="s">
        <v>0</v>
      </c>
      <c r="K68" s="173">
        <f>M22</f>
        <v>0</v>
      </c>
      <c r="L68" s="174"/>
      <c r="M68" s="174"/>
      <c r="N68" s="174"/>
      <c r="O68" s="41" t="s">
        <v>0</v>
      </c>
      <c r="P68" s="275">
        <f>Q22</f>
        <v>0</v>
      </c>
      <c r="Q68" s="276"/>
      <c r="R68" s="276"/>
      <c r="S68" s="276"/>
      <c r="T68" s="41" t="s">
        <v>0</v>
      </c>
      <c r="U68" s="275">
        <f t="shared" ref="U68:U69" si="6">E68-P68</f>
        <v>0</v>
      </c>
      <c r="V68" s="276"/>
      <c r="W68" s="276"/>
      <c r="X68" s="276"/>
      <c r="Y68" s="41" t="s">
        <v>0</v>
      </c>
    </row>
    <row r="69" spans="1:30" x14ac:dyDescent="0.15">
      <c r="A69" s="89" t="s">
        <v>5</v>
      </c>
      <c r="B69" s="89"/>
      <c r="C69" s="89"/>
      <c r="D69" s="89"/>
      <c r="E69" s="173">
        <f>I47</f>
        <v>0</v>
      </c>
      <c r="F69" s="174"/>
      <c r="G69" s="174"/>
      <c r="H69" s="174"/>
      <c r="I69" s="174"/>
      <c r="J69" s="41" t="s">
        <v>0</v>
      </c>
      <c r="K69" s="173">
        <f>M47</f>
        <v>0</v>
      </c>
      <c r="L69" s="174"/>
      <c r="M69" s="174"/>
      <c r="N69" s="174"/>
      <c r="O69" s="41" t="s">
        <v>0</v>
      </c>
      <c r="P69" s="275">
        <f>Q47</f>
        <v>0</v>
      </c>
      <c r="Q69" s="276"/>
      <c r="R69" s="276"/>
      <c r="S69" s="276"/>
      <c r="T69" s="41" t="s">
        <v>0</v>
      </c>
      <c r="U69" s="275">
        <f t="shared" si="6"/>
        <v>0</v>
      </c>
      <c r="V69" s="276"/>
      <c r="W69" s="276"/>
      <c r="X69" s="276"/>
      <c r="Y69" s="41" t="s">
        <v>0</v>
      </c>
    </row>
    <row r="70" spans="1:30" ht="14.25" thickBot="1" x14ac:dyDescent="0.2">
      <c r="A70" s="92" t="s">
        <v>20</v>
      </c>
      <c r="B70" s="92"/>
      <c r="C70" s="92"/>
      <c r="D70" s="92"/>
      <c r="E70" s="277"/>
      <c r="F70" s="278"/>
      <c r="G70" s="278"/>
      <c r="H70" s="278"/>
      <c r="I70" s="278"/>
      <c r="J70" s="42" t="s">
        <v>0</v>
      </c>
      <c r="K70" s="279"/>
      <c r="L70" s="279"/>
      <c r="M70" s="279"/>
      <c r="N70" s="279"/>
      <c r="O70" s="279"/>
      <c r="P70" s="279"/>
      <c r="Q70" s="279"/>
      <c r="R70" s="279"/>
      <c r="S70" s="279"/>
      <c r="T70" s="279"/>
      <c r="U70" s="280">
        <f>E70</f>
        <v>0</v>
      </c>
      <c r="V70" s="281"/>
      <c r="W70" s="281"/>
      <c r="X70" s="281"/>
      <c r="Y70" s="44" t="s">
        <v>0</v>
      </c>
    </row>
    <row r="71" spans="1:30" ht="14.25" thickTop="1" x14ac:dyDescent="0.15">
      <c r="A71" s="98" t="s">
        <v>44</v>
      </c>
      <c r="B71" s="98"/>
      <c r="C71" s="98"/>
      <c r="D71" s="98"/>
      <c r="E71" s="264">
        <f>SUM(E67:I70)</f>
        <v>0</v>
      </c>
      <c r="F71" s="265"/>
      <c r="G71" s="265"/>
      <c r="H71" s="265"/>
      <c r="I71" s="265"/>
      <c r="J71" s="43" t="s">
        <v>0</v>
      </c>
      <c r="K71" s="266">
        <f>SUM(K67:N69)</f>
        <v>0</v>
      </c>
      <c r="L71" s="267"/>
      <c r="M71" s="267"/>
      <c r="N71" s="267"/>
      <c r="O71" s="43" t="s">
        <v>0</v>
      </c>
      <c r="P71" s="266">
        <f>SUM(P67:S69)</f>
        <v>0</v>
      </c>
      <c r="Q71" s="267"/>
      <c r="R71" s="267"/>
      <c r="S71" s="267"/>
      <c r="T71" s="43" t="s">
        <v>0</v>
      </c>
      <c r="U71" s="266">
        <f>SUM(U67:X70)</f>
        <v>0</v>
      </c>
      <c r="V71" s="267"/>
      <c r="W71" s="267"/>
      <c r="X71" s="267"/>
      <c r="Y71" s="43" t="s">
        <v>0</v>
      </c>
      <c r="AD71" s="81" t="str">
        <f>IF(E61=E71,"","←４-Ⅰの金額合計額と４-Ⅱの補助事業に要する経費の合計金額が一致しません。")</f>
        <v/>
      </c>
    </row>
  </sheetData>
  <sheetProtection password="CC13" sheet="1" objects="1" scenarios="1"/>
  <mergeCells count="30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E15:H15"/>
    <mergeCell ref="I15:K15"/>
    <mergeCell ref="M15:O15"/>
    <mergeCell ref="Q15:S15"/>
    <mergeCell ref="T15:V15"/>
    <mergeCell ref="W15:Y15"/>
    <mergeCell ref="A16:D16"/>
    <mergeCell ref="E16:H16"/>
    <mergeCell ref="I16:K16"/>
    <mergeCell ref="M16:O16"/>
    <mergeCell ref="Q16:S16"/>
    <mergeCell ref="T16:V16"/>
    <mergeCell ref="W16:Y16"/>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5:D6"/>
    <mergeCell ref="E5:H6"/>
    <mergeCell ref="I5:L6"/>
    <mergeCell ref="M5:P6"/>
    <mergeCell ref="T6:V6"/>
    <mergeCell ref="Q5:V5"/>
    <mergeCell ref="W5:Y6"/>
    <mergeCell ref="Q6:S6"/>
    <mergeCell ref="Z5:AC6"/>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 ref="E68:I68"/>
    <mergeCell ref="K68:N68"/>
    <mergeCell ref="P68:S68"/>
    <mergeCell ref="U68:X68"/>
    <mergeCell ref="A61:D61"/>
    <mergeCell ref="E61:I61"/>
    <mergeCell ref="K61:S61"/>
    <mergeCell ref="T61:Y61"/>
    <mergeCell ref="A66:D66"/>
    <mergeCell ref="E66:J66"/>
    <mergeCell ref="K66:O66"/>
    <mergeCell ref="P66:T66"/>
    <mergeCell ref="U66:Y66"/>
    <mergeCell ref="A59:D59"/>
    <mergeCell ref="E59:I59"/>
    <mergeCell ref="K59:R59"/>
    <mergeCell ref="T59:Y59"/>
    <mergeCell ref="A60:D60"/>
    <mergeCell ref="E60:I60"/>
    <mergeCell ref="K60:R60"/>
    <mergeCell ref="T60:Y60"/>
    <mergeCell ref="A58:D58"/>
    <mergeCell ref="E58:I58"/>
    <mergeCell ref="K58:R58"/>
    <mergeCell ref="T58:Y58"/>
    <mergeCell ref="M54:Y54"/>
    <mergeCell ref="A56:D56"/>
    <mergeCell ref="E56:J56"/>
    <mergeCell ref="K56:S56"/>
    <mergeCell ref="T56:Y56"/>
    <mergeCell ref="A57:D57"/>
    <mergeCell ref="E57:I57"/>
    <mergeCell ref="K57:R57"/>
    <mergeCell ref="T57:Y57"/>
    <mergeCell ref="W46:Y46"/>
    <mergeCell ref="A47:H47"/>
    <mergeCell ref="I47:K47"/>
    <mergeCell ref="M47:O47"/>
    <mergeCell ref="Q47:S47"/>
    <mergeCell ref="T47:V47"/>
    <mergeCell ref="W47:Y47"/>
    <mergeCell ref="A46:D46"/>
    <mergeCell ref="E46:H46"/>
    <mergeCell ref="I46:K46"/>
    <mergeCell ref="M46:O46"/>
    <mergeCell ref="Q46:S46"/>
    <mergeCell ref="T46:V46"/>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71"/>
  <sheetViews>
    <sheetView workbookViewId="0"/>
  </sheetViews>
  <sheetFormatPr defaultRowHeight="13.5" x14ac:dyDescent="0.15"/>
  <cols>
    <col min="1" max="1" width="3.625" style="28" customWidth="1"/>
    <col min="2" max="27" width="3.625" customWidth="1"/>
    <col min="28" max="28" width="3.5" customWidth="1"/>
    <col min="29" max="29" width="9" customWidth="1"/>
  </cols>
  <sheetData>
    <row r="1" spans="1:30" x14ac:dyDescent="0.15">
      <c r="A1" s="28" t="s">
        <v>144</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x14ac:dyDescent="0.15">
      <c r="A2" s="28" t="s">
        <v>145</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x14ac:dyDescent="0.15">
      <c r="B3" s="28"/>
      <c r="C3" s="28"/>
      <c r="D3" s="28"/>
      <c r="E3" s="28"/>
      <c r="F3" s="28"/>
      <c r="G3" s="28"/>
      <c r="H3" s="28"/>
      <c r="I3" s="28"/>
      <c r="J3" s="76" t="s">
        <v>95</v>
      </c>
      <c r="K3" s="76"/>
      <c r="L3" s="76"/>
      <c r="M3" s="308"/>
      <c r="N3" s="308"/>
      <c r="O3" s="308"/>
      <c r="P3" s="308"/>
      <c r="Q3" s="308"/>
      <c r="R3" s="308"/>
      <c r="S3" s="308"/>
      <c r="T3" s="308"/>
      <c r="U3" s="308"/>
      <c r="V3" s="308"/>
      <c r="W3" s="308"/>
      <c r="X3" s="308"/>
      <c r="Y3" s="308"/>
      <c r="Z3" s="28"/>
      <c r="AA3" s="28"/>
      <c r="AB3" s="28"/>
      <c r="AC3" s="28"/>
    </row>
    <row r="4" spans="1:30" x14ac:dyDescent="0.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x14ac:dyDescent="0.15">
      <c r="A5" s="89" t="s">
        <v>29</v>
      </c>
      <c r="B5" s="89"/>
      <c r="C5" s="89"/>
      <c r="D5" s="89"/>
      <c r="E5" s="116" t="s">
        <v>30</v>
      </c>
      <c r="F5" s="89"/>
      <c r="G5" s="89"/>
      <c r="H5" s="89"/>
      <c r="I5" s="116" t="s">
        <v>45</v>
      </c>
      <c r="J5" s="89"/>
      <c r="K5" s="89"/>
      <c r="L5" s="89"/>
      <c r="M5" s="89" t="s">
        <v>1</v>
      </c>
      <c r="N5" s="89"/>
      <c r="O5" s="89"/>
      <c r="P5" s="89"/>
      <c r="Q5" s="89" t="s">
        <v>10</v>
      </c>
      <c r="R5" s="89"/>
      <c r="S5" s="89"/>
      <c r="T5" s="89"/>
      <c r="U5" s="89"/>
      <c r="V5" s="89"/>
      <c r="W5" s="89" t="s">
        <v>13</v>
      </c>
      <c r="X5" s="89"/>
      <c r="Y5" s="89"/>
      <c r="Z5" s="336" t="s">
        <v>92</v>
      </c>
      <c r="AA5" s="337"/>
      <c r="AB5" s="337"/>
      <c r="AC5" s="337"/>
    </row>
    <row r="6" spans="1:30" ht="14.25" thickBot="1" x14ac:dyDescent="0.2">
      <c r="A6" s="92"/>
      <c r="B6" s="92"/>
      <c r="C6" s="92"/>
      <c r="D6" s="92"/>
      <c r="E6" s="92"/>
      <c r="F6" s="92"/>
      <c r="G6" s="92"/>
      <c r="H6" s="92"/>
      <c r="I6" s="92"/>
      <c r="J6" s="92"/>
      <c r="K6" s="92"/>
      <c r="L6" s="92"/>
      <c r="M6" s="92"/>
      <c r="N6" s="92"/>
      <c r="O6" s="92"/>
      <c r="P6" s="92"/>
      <c r="Q6" s="92" t="s">
        <v>11</v>
      </c>
      <c r="R6" s="92"/>
      <c r="S6" s="92"/>
      <c r="T6" s="92" t="s">
        <v>12</v>
      </c>
      <c r="U6" s="92"/>
      <c r="V6" s="92"/>
      <c r="W6" s="92"/>
      <c r="X6" s="92"/>
      <c r="Y6" s="92"/>
      <c r="Z6" s="338"/>
      <c r="AA6" s="339"/>
      <c r="AB6" s="339"/>
      <c r="AC6" s="339"/>
    </row>
    <row r="7" spans="1:30" ht="14.25" thickTop="1" x14ac:dyDescent="0.15">
      <c r="A7" s="297"/>
      <c r="B7" s="297"/>
      <c r="C7" s="297"/>
      <c r="D7" s="297"/>
      <c r="E7" s="297"/>
      <c r="F7" s="297"/>
      <c r="G7" s="297"/>
      <c r="H7" s="297"/>
      <c r="I7" s="319"/>
      <c r="J7" s="320"/>
      <c r="K7" s="320"/>
      <c r="L7" s="36" t="s">
        <v>0</v>
      </c>
      <c r="M7" s="319"/>
      <c r="N7" s="320"/>
      <c r="O7" s="320"/>
      <c r="P7" s="36" t="s">
        <v>0</v>
      </c>
      <c r="Q7" s="322">
        <f>ROUNDDOWN(IF($Z$7="申請者",M7*'様式２-２（１）~３（１）'!$AA$82/100,IF($Z$7="被災中小企業",'様式２-３（２）~４(申請者４)'!M7*3/4,IF($Z$7="入居事業者（被災中小企業を除く）",'様式２-３（２）~４(申請者４)'!M7*0,"0"))),0)</f>
        <v>0</v>
      </c>
      <c r="R7" s="322"/>
      <c r="S7" s="322"/>
      <c r="T7" s="322">
        <f>I7-Q7</f>
        <v>0</v>
      </c>
      <c r="U7" s="322"/>
      <c r="V7" s="322"/>
      <c r="W7" s="297"/>
      <c r="X7" s="297"/>
      <c r="Y7" s="297"/>
      <c r="Z7" s="302"/>
      <c r="AA7" s="303"/>
      <c r="AB7" s="303"/>
      <c r="AC7" s="304"/>
      <c r="AD7" s="81" t="str">
        <f t="shared" ref="AD7:AD20" si="0">IF(I7&gt;=M7,"","←補助対象経費が補助事業に要する経費を超えています")</f>
        <v/>
      </c>
    </row>
    <row r="8" spans="1:30" ht="13.5" customHeight="1" x14ac:dyDescent="0.15">
      <c r="A8" s="297"/>
      <c r="B8" s="297"/>
      <c r="C8" s="297"/>
      <c r="D8" s="297"/>
      <c r="E8" s="305"/>
      <c r="F8" s="305"/>
      <c r="G8" s="305"/>
      <c r="H8" s="305"/>
      <c r="I8" s="319"/>
      <c r="J8" s="320"/>
      <c r="K8" s="320"/>
      <c r="L8" s="36" t="s">
        <v>0</v>
      </c>
      <c r="M8" s="319"/>
      <c r="N8" s="320"/>
      <c r="O8" s="320"/>
      <c r="P8" s="36" t="s">
        <v>0</v>
      </c>
      <c r="Q8" s="322">
        <f>ROUNDDOWN(IF($Z$7="申請者",M8*'様式２-２（１）~３（１）'!$AA$82/100,IF($Z$7="被災中小企業",'様式２-３（２）~４(申請者４)'!M8*3/4,IF($Z$7="入居事業者（被災中小企業を除く）",'様式２-３（２）~４(申請者４)'!M8*0,"0"))),0)</f>
        <v>0</v>
      </c>
      <c r="R8" s="322"/>
      <c r="S8" s="322"/>
      <c r="T8" s="322">
        <f t="shared" ref="T8:T21" si="1">I8-Q8</f>
        <v>0</v>
      </c>
      <c r="U8" s="322"/>
      <c r="V8" s="322"/>
      <c r="W8" s="305"/>
      <c r="X8" s="305"/>
      <c r="Y8" s="305"/>
      <c r="Z8" s="309" t="str">
        <f>IF(Z7="","↑こちらのセルで区分を必ず選んでください。","")</f>
        <v>↑こちらのセルで区分を必ず選んでください。</v>
      </c>
      <c r="AA8" s="310"/>
      <c r="AB8" s="310"/>
      <c r="AC8" s="310"/>
      <c r="AD8" s="81" t="str">
        <f t="shared" si="0"/>
        <v/>
      </c>
    </row>
    <row r="9" spans="1:30" x14ac:dyDescent="0.15">
      <c r="A9" s="297"/>
      <c r="B9" s="297"/>
      <c r="C9" s="297"/>
      <c r="D9" s="297"/>
      <c r="E9" s="305"/>
      <c r="F9" s="305"/>
      <c r="G9" s="305"/>
      <c r="H9" s="305"/>
      <c r="I9" s="319"/>
      <c r="J9" s="320"/>
      <c r="K9" s="320"/>
      <c r="L9" s="36" t="s">
        <v>0</v>
      </c>
      <c r="M9" s="319"/>
      <c r="N9" s="320"/>
      <c r="O9" s="320"/>
      <c r="P9" s="36" t="s">
        <v>0</v>
      </c>
      <c r="Q9" s="322">
        <f>ROUNDDOWN(IF($Z$7="申請者",M9*'様式２-２（１）~３（１）'!$AA$82/100,IF($Z$7="被災中小企業",'様式２-３（２）~４(申請者４)'!M9*3/4,IF($Z$7="入居事業者（被災中小企業を除く）",'様式２-３（２）~４(申請者４)'!M9*0,"0"))),0)</f>
        <v>0</v>
      </c>
      <c r="R9" s="322"/>
      <c r="S9" s="322"/>
      <c r="T9" s="322">
        <f t="shared" si="1"/>
        <v>0</v>
      </c>
      <c r="U9" s="322"/>
      <c r="V9" s="322"/>
      <c r="W9" s="305"/>
      <c r="X9" s="305"/>
      <c r="Y9" s="305"/>
      <c r="Z9" s="311"/>
      <c r="AA9" s="312"/>
      <c r="AB9" s="312"/>
      <c r="AC9" s="312"/>
      <c r="AD9" s="81" t="str">
        <f t="shared" si="0"/>
        <v/>
      </c>
    </row>
    <row r="10" spans="1:30" x14ac:dyDescent="0.15">
      <c r="A10" s="297"/>
      <c r="B10" s="297"/>
      <c r="C10" s="297"/>
      <c r="D10" s="297"/>
      <c r="E10" s="305"/>
      <c r="F10" s="305"/>
      <c r="G10" s="305"/>
      <c r="H10" s="305"/>
      <c r="I10" s="319"/>
      <c r="J10" s="320"/>
      <c r="K10" s="320"/>
      <c r="L10" s="36" t="s">
        <v>0</v>
      </c>
      <c r="M10" s="319"/>
      <c r="N10" s="320"/>
      <c r="O10" s="320"/>
      <c r="P10" s="36" t="s">
        <v>0</v>
      </c>
      <c r="Q10" s="322">
        <f>ROUNDDOWN(IF($Z$7="申請者",M10*'様式２-２（１）~３（１）'!$AA$82/100,IF($Z$7="被災中小企業",'様式２-３（２）~４(申請者４)'!M10*3/4,IF($Z$7="入居事業者（被災中小企業を除く）",'様式２-３（２）~４(申請者４)'!M10*0,"0"))),0)</f>
        <v>0</v>
      </c>
      <c r="R10" s="322"/>
      <c r="S10" s="322"/>
      <c r="T10" s="322">
        <f t="shared" si="1"/>
        <v>0</v>
      </c>
      <c r="U10" s="322"/>
      <c r="V10" s="322"/>
      <c r="W10" s="305"/>
      <c r="X10" s="305"/>
      <c r="Y10" s="305"/>
      <c r="Z10" s="311"/>
      <c r="AA10" s="312"/>
      <c r="AB10" s="312"/>
      <c r="AC10" s="312"/>
      <c r="AD10" s="81" t="str">
        <f t="shared" si="0"/>
        <v/>
      </c>
    </row>
    <row r="11" spans="1:30" x14ac:dyDescent="0.15">
      <c r="A11" s="297"/>
      <c r="B11" s="297"/>
      <c r="C11" s="297"/>
      <c r="D11" s="297"/>
      <c r="E11" s="305"/>
      <c r="F11" s="305"/>
      <c r="G11" s="305"/>
      <c r="H11" s="305"/>
      <c r="I11" s="319"/>
      <c r="J11" s="320"/>
      <c r="K11" s="320"/>
      <c r="L11" s="36" t="s">
        <v>0</v>
      </c>
      <c r="M11" s="319"/>
      <c r="N11" s="320"/>
      <c r="O11" s="320"/>
      <c r="P11" s="36" t="s">
        <v>0</v>
      </c>
      <c r="Q11" s="322">
        <f>ROUNDDOWN(IF($Z$7="申請者",M11*'様式２-２（１）~３（１）'!$AA$82/100,IF($Z$7="被災中小企業",'様式２-３（２）~４(申請者４)'!M11*3/4,IF($Z$7="入居事業者（被災中小企業を除く）",'様式２-３（２）~４(申請者４)'!M11*0,"0"))),0)</f>
        <v>0</v>
      </c>
      <c r="R11" s="322"/>
      <c r="S11" s="322"/>
      <c r="T11" s="322">
        <f t="shared" si="1"/>
        <v>0</v>
      </c>
      <c r="U11" s="322"/>
      <c r="V11" s="322"/>
      <c r="W11" s="305"/>
      <c r="X11" s="305"/>
      <c r="Y11" s="305"/>
      <c r="Z11" s="311"/>
      <c r="AA11" s="312"/>
      <c r="AB11" s="312"/>
      <c r="AC11" s="312"/>
      <c r="AD11" s="81" t="str">
        <f t="shared" si="0"/>
        <v/>
      </c>
    </row>
    <row r="12" spans="1:30" x14ac:dyDescent="0.15">
      <c r="A12" s="297"/>
      <c r="B12" s="297"/>
      <c r="C12" s="297"/>
      <c r="D12" s="297"/>
      <c r="E12" s="305"/>
      <c r="F12" s="305"/>
      <c r="G12" s="305"/>
      <c r="H12" s="305"/>
      <c r="I12" s="319"/>
      <c r="J12" s="320"/>
      <c r="K12" s="320"/>
      <c r="L12" s="36" t="s">
        <v>0</v>
      </c>
      <c r="M12" s="319"/>
      <c r="N12" s="320"/>
      <c r="O12" s="320"/>
      <c r="P12" s="36" t="s">
        <v>0</v>
      </c>
      <c r="Q12" s="322">
        <f>ROUNDDOWN(IF($Z$7="申請者",M12*'様式２-２（１）~３（１）'!$AA$82/100,IF($Z$7="被災中小企業",'様式２-３（２）~４(申請者４)'!M12*3/4,IF($Z$7="入居事業者（被災中小企業を除く）",'様式２-３（２）~４(申請者４)'!M12*0,"0"))),0)</f>
        <v>0</v>
      </c>
      <c r="R12" s="322"/>
      <c r="S12" s="322"/>
      <c r="T12" s="322">
        <f t="shared" si="1"/>
        <v>0</v>
      </c>
      <c r="U12" s="322"/>
      <c r="V12" s="322"/>
      <c r="W12" s="305"/>
      <c r="X12" s="305"/>
      <c r="Y12" s="305"/>
      <c r="Z12" s="28"/>
      <c r="AA12" s="28"/>
      <c r="AB12" s="28"/>
      <c r="AC12" s="28"/>
      <c r="AD12" s="81" t="str">
        <f t="shared" si="0"/>
        <v/>
      </c>
    </row>
    <row r="13" spans="1:30" x14ac:dyDescent="0.15">
      <c r="A13" s="297"/>
      <c r="B13" s="297"/>
      <c r="C13" s="297"/>
      <c r="D13" s="297"/>
      <c r="E13" s="305"/>
      <c r="F13" s="305"/>
      <c r="G13" s="305"/>
      <c r="H13" s="305"/>
      <c r="I13" s="319"/>
      <c r="J13" s="320"/>
      <c r="K13" s="320"/>
      <c r="L13" s="36" t="s">
        <v>0</v>
      </c>
      <c r="M13" s="319"/>
      <c r="N13" s="320"/>
      <c r="O13" s="320"/>
      <c r="P13" s="36" t="s">
        <v>0</v>
      </c>
      <c r="Q13" s="322">
        <f>ROUNDDOWN(IF($Z$7="申請者",M13*'様式２-２（１）~３（１）'!$AA$82/100,IF($Z$7="被災中小企業",'様式２-３（２）~４(申請者４)'!M13*3/4,IF($Z$7="入居事業者（被災中小企業を除く）",'様式２-３（２）~４(申請者４)'!M13*0,"0"))),0)</f>
        <v>0</v>
      </c>
      <c r="R13" s="322"/>
      <c r="S13" s="322"/>
      <c r="T13" s="322">
        <f t="shared" si="1"/>
        <v>0</v>
      </c>
      <c r="U13" s="322"/>
      <c r="V13" s="322"/>
      <c r="W13" s="305"/>
      <c r="X13" s="305"/>
      <c r="Y13" s="305"/>
      <c r="Z13" s="28"/>
      <c r="AA13" s="28"/>
      <c r="AB13" s="28"/>
      <c r="AC13" s="28"/>
      <c r="AD13" s="81" t="str">
        <f t="shared" si="0"/>
        <v/>
      </c>
    </row>
    <row r="14" spans="1:30" x14ac:dyDescent="0.15">
      <c r="A14" s="297"/>
      <c r="B14" s="297"/>
      <c r="C14" s="297"/>
      <c r="D14" s="297"/>
      <c r="E14" s="305"/>
      <c r="F14" s="305"/>
      <c r="G14" s="305"/>
      <c r="H14" s="305"/>
      <c r="I14" s="319"/>
      <c r="J14" s="320"/>
      <c r="K14" s="320"/>
      <c r="L14" s="36" t="s">
        <v>0</v>
      </c>
      <c r="M14" s="319"/>
      <c r="N14" s="320"/>
      <c r="O14" s="320"/>
      <c r="P14" s="36" t="s">
        <v>0</v>
      </c>
      <c r="Q14" s="322">
        <f>ROUNDDOWN(IF($Z$7="申請者",M14*'様式２-２（１）~３（１）'!$AA$82/100,IF($Z$7="被災中小企業",'様式２-３（２）~４(申請者４)'!M14*3/4,IF($Z$7="入居事業者（被災中小企業を除く）",'様式２-３（２）~４(申請者４)'!M14*0,"0"))),0)</f>
        <v>0</v>
      </c>
      <c r="R14" s="322"/>
      <c r="S14" s="322"/>
      <c r="T14" s="322">
        <f t="shared" si="1"/>
        <v>0</v>
      </c>
      <c r="U14" s="322"/>
      <c r="V14" s="322"/>
      <c r="W14" s="305"/>
      <c r="X14" s="305"/>
      <c r="Y14" s="305"/>
      <c r="Z14" s="28"/>
      <c r="AA14" s="28"/>
      <c r="AB14" s="28"/>
      <c r="AC14" s="28"/>
      <c r="AD14" s="81" t="str">
        <f t="shared" si="0"/>
        <v/>
      </c>
    </row>
    <row r="15" spans="1:30" x14ac:dyDescent="0.15">
      <c r="A15" s="297"/>
      <c r="B15" s="297"/>
      <c r="C15" s="297"/>
      <c r="D15" s="297"/>
      <c r="E15" s="305"/>
      <c r="F15" s="305"/>
      <c r="G15" s="305"/>
      <c r="H15" s="305"/>
      <c r="I15" s="319"/>
      <c r="J15" s="320"/>
      <c r="K15" s="320"/>
      <c r="L15" s="36" t="s">
        <v>0</v>
      </c>
      <c r="M15" s="319"/>
      <c r="N15" s="320"/>
      <c r="O15" s="320"/>
      <c r="P15" s="36" t="s">
        <v>0</v>
      </c>
      <c r="Q15" s="322">
        <f>ROUNDDOWN(IF($Z$7="申請者",M15*'様式２-２（１）~３（１）'!$AA$82/100,IF($Z$7="被災中小企業",'様式２-３（２）~４(申請者４)'!M15*3/4,IF($Z$7="入居事業者（被災中小企業を除く）",'様式２-３（２）~４(申請者４)'!M15*0,"0"))),0)</f>
        <v>0</v>
      </c>
      <c r="R15" s="322"/>
      <c r="S15" s="322"/>
      <c r="T15" s="322">
        <f t="shared" si="1"/>
        <v>0</v>
      </c>
      <c r="U15" s="322"/>
      <c r="V15" s="322"/>
      <c r="W15" s="305"/>
      <c r="X15" s="305"/>
      <c r="Y15" s="305"/>
      <c r="Z15" s="28"/>
      <c r="AA15" s="28"/>
      <c r="AB15" s="28"/>
      <c r="AC15" s="28"/>
      <c r="AD15" s="81" t="str">
        <f t="shared" si="0"/>
        <v/>
      </c>
    </row>
    <row r="16" spans="1:30" x14ac:dyDescent="0.15">
      <c r="A16" s="297"/>
      <c r="B16" s="297"/>
      <c r="C16" s="297"/>
      <c r="D16" s="297"/>
      <c r="E16" s="305"/>
      <c r="F16" s="305"/>
      <c r="G16" s="305"/>
      <c r="H16" s="305"/>
      <c r="I16" s="319"/>
      <c r="J16" s="320"/>
      <c r="K16" s="320"/>
      <c r="L16" s="36" t="s">
        <v>0</v>
      </c>
      <c r="M16" s="319"/>
      <c r="N16" s="320"/>
      <c r="O16" s="320"/>
      <c r="P16" s="36" t="s">
        <v>0</v>
      </c>
      <c r="Q16" s="322">
        <f>ROUNDDOWN(IF($Z$7="申請者",M16*'様式２-２（１）~３（１）'!$AA$82/100,IF($Z$7="被災中小企業",'様式２-３（２）~４(申請者４)'!M16*3/4,IF($Z$7="入居事業者（被災中小企業を除く）",'様式２-３（２）~４(申請者４)'!M16*0,"0"))),0)</f>
        <v>0</v>
      </c>
      <c r="R16" s="322"/>
      <c r="S16" s="322"/>
      <c r="T16" s="322">
        <f t="shared" si="1"/>
        <v>0</v>
      </c>
      <c r="U16" s="322"/>
      <c r="V16" s="322"/>
      <c r="W16" s="305"/>
      <c r="X16" s="305"/>
      <c r="Y16" s="305"/>
      <c r="Z16" s="28"/>
      <c r="AA16" s="28"/>
      <c r="AB16" s="28"/>
      <c r="AC16" s="28"/>
      <c r="AD16" s="81" t="str">
        <f t="shared" si="0"/>
        <v/>
      </c>
    </row>
    <row r="17" spans="1:30" x14ac:dyDescent="0.15">
      <c r="A17" s="297"/>
      <c r="B17" s="297"/>
      <c r="C17" s="297"/>
      <c r="D17" s="297"/>
      <c r="E17" s="305"/>
      <c r="F17" s="305"/>
      <c r="G17" s="305"/>
      <c r="H17" s="305"/>
      <c r="I17" s="319"/>
      <c r="J17" s="320"/>
      <c r="K17" s="320"/>
      <c r="L17" s="36" t="s">
        <v>0</v>
      </c>
      <c r="M17" s="319"/>
      <c r="N17" s="320"/>
      <c r="O17" s="320"/>
      <c r="P17" s="36" t="s">
        <v>0</v>
      </c>
      <c r="Q17" s="322">
        <f>ROUNDDOWN(IF($Z$7="申請者",M17*'様式２-２（１）~３（１）'!$AA$82/100,IF($Z$7="被災中小企業",'様式２-３（２）~４(申請者４)'!M17*3/4,IF($Z$7="入居事業者（被災中小企業を除く）",'様式２-３（２）~４(申請者４)'!M17*0,"0"))),0)</f>
        <v>0</v>
      </c>
      <c r="R17" s="322"/>
      <c r="S17" s="322"/>
      <c r="T17" s="322">
        <f t="shared" si="1"/>
        <v>0</v>
      </c>
      <c r="U17" s="322"/>
      <c r="V17" s="322"/>
      <c r="W17" s="305"/>
      <c r="X17" s="305"/>
      <c r="Y17" s="305"/>
      <c r="Z17" s="28"/>
      <c r="AA17" s="28"/>
      <c r="AB17" s="28"/>
      <c r="AC17" s="28"/>
      <c r="AD17" s="81" t="str">
        <f t="shared" si="0"/>
        <v/>
      </c>
    </row>
    <row r="18" spans="1:30" x14ac:dyDescent="0.15">
      <c r="A18" s="297"/>
      <c r="B18" s="297"/>
      <c r="C18" s="297"/>
      <c r="D18" s="297"/>
      <c r="E18" s="305"/>
      <c r="F18" s="305"/>
      <c r="G18" s="305"/>
      <c r="H18" s="305"/>
      <c r="I18" s="319"/>
      <c r="J18" s="320"/>
      <c r="K18" s="320"/>
      <c r="L18" s="36" t="s">
        <v>0</v>
      </c>
      <c r="M18" s="319"/>
      <c r="N18" s="320"/>
      <c r="O18" s="320"/>
      <c r="P18" s="36" t="s">
        <v>0</v>
      </c>
      <c r="Q18" s="322">
        <f>ROUNDDOWN(IF($Z$7="申請者",M18*'様式２-２（１）~３（１）'!$AA$82/100,IF($Z$7="被災中小企業",'様式２-３（２）~４(申請者４)'!M18*3/4,IF($Z$7="入居事業者（被災中小企業を除く）",'様式２-３（２）~４(申請者４)'!M18*0,"0"))),0)</f>
        <v>0</v>
      </c>
      <c r="R18" s="322"/>
      <c r="S18" s="322"/>
      <c r="T18" s="322">
        <f t="shared" si="1"/>
        <v>0</v>
      </c>
      <c r="U18" s="322"/>
      <c r="V18" s="322"/>
      <c r="W18" s="305"/>
      <c r="X18" s="305"/>
      <c r="Y18" s="305"/>
      <c r="Z18" s="28"/>
      <c r="AA18" s="28"/>
      <c r="AB18" s="28"/>
      <c r="AC18" s="28"/>
      <c r="AD18" s="81" t="str">
        <f t="shared" si="0"/>
        <v/>
      </c>
    </row>
    <row r="19" spans="1:30" x14ac:dyDescent="0.15">
      <c r="A19" s="297"/>
      <c r="B19" s="297"/>
      <c r="C19" s="297"/>
      <c r="D19" s="297"/>
      <c r="E19" s="305"/>
      <c r="F19" s="305"/>
      <c r="G19" s="305"/>
      <c r="H19" s="305"/>
      <c r="I19" s="319"/>
      <c r="J19" s="320"/>
      <c r="K19" s="320"/>
      <c r="L19" s="36" t="s">
        <v>0</v>
      </c>
      <c r="M19" s="319"/>
      <c r="N19" s="320"/>
      <c r="O19" s="320"/>
      <c r="P19" s="36" t="s">
        <v>0</v>
      </c>
      <c r="Q19" s="322">
        <f>ROUNDDOWN(IF($Z$7="申請者",M19*'様式２-２（１）~３（１）'!$AA$82/100,IF($Z$7="被災中小企業",'様式２-３（２）~４(申請者４)'!M19*3/4,IF($Z$7="入居事業者（被災中小企業を除く）",'様式２-３（２）~４(申請者４)'!M19*0,"0"))),0)</f>
        <v>0</v>
      </c>
      <c r="R19" s="322"/>
      <c r="S19" s="322"/>
      <c r="T19" s="322">
        <f t="shared" si="1"/>
        <v>0</v>
      </c>
      <c r="U19" s="322"/>
      <c r="V19" s="322"/>
      <c r="W19" s="305"/>
      <c r="X19" s="305"/>
      <c r="Y19" s="305"/>
      <c r="Z19" s="28"/>
      <c r="AA19" s="28"/>
      <c r="AB19" s="28"/>
      <c r="AC19" s="28"/>
      <c r="AD19" s="81" t="str">
        <f t="shared" si="0"/>
        <v/>
      </c>
    </row>
    <row r="20" spans="1:30" x14ac:dyDescent="0.15">
      <c r="A20" s="297"/>
      <c r="B20" s="297"/>
      <c r="C20" s="297"/>
      <c r="D20" s="297"/>
      <c r="E20" s="305"/>
      <c r="F20" s="305"/>
      <c r="G20" s="305"/>
      <c r="H20" s="305"/>
      <c r="I20" s="319"/>
      <c r="J20" s="320"/>
      <c r="K20" s="320"/>
      <c r="L20" s="36" t="s">
        <v>0</v>
      </c>
      <c r="M20" s="319"/>
      <c r="N20" s="320"/>
      <c r="O20" s="320"/>
      <c r="P20" s="36" t="s">
        <v>0</v>
      </c>
      <c r="Q20" s="322">
        <f>ROUNDDOWN(IF($Z$7="申請者",M20*'様式２-２（１）~３（１）'!$AA$82/100,IF($Z$7="被災中小企業",'様式２-３（２）~４(申請者４)'!M20*3/4,IF($Z$7="入居事業者（被災中小企業を除く）",'様式２-３（２）~４(申請者４)'!M20*0,"0"))),0)</f>
        <v>0</v>
      </c>
      <c r="R20" s="322"/>
      <c r="S20" s="322"/>
      <c r="T20" s="322">
        <f t="shared" si="1"/>
        <v>0</v>
      </c>
      <c r="U20" s="322"/>
      <c r="V20" s="322"/>
      <c r="W20" s="305"/>
      <c r="X20" s="305"/>
      <c r="Y20" s="305"/>
      <c r="Z20" s="28"/>
      <c r="AA20" s="28"/>
      <c r="AB20" s="28"/>
      <c r="AC20" s="28"/>
      <c r="AD20" s="81" t="str">
        <f t="shared" si="0"/>
        <v/>
      </c>
    </row>
    <row r="21" spans="1:30" ht="14.25" thickBot="1" x14ac:dyDescent="0.2">
      <c r="A21" s="313"/>
      <c r="B21" s="313"/>
      <c r="C21" s="313"/>
      <c r="D21" s="313"/>
      <c r="E21" s="313"/>
      <c r="F21" s="313"/>
      <c r="G21" s="313"/>
      <c r="H21" s="313"/>
      <c r="I21" s="325"/>
      <c r="J21" s="326"/>
      <c r="K21" s="326"/>
      <c r="L21" s="38" t="s">
        <v>0</v>
      </c>
      <c r="M21" s="325"/>
      <c r="N21" s="326"/>
      <c r="O21" s="326"/>
      <c r="P21" s="38" t="s">
        <v>0</v>
      </c>
      <c r="Q21" s="328">
        <f>ROUNDDOWN(IF($Z$7="申請者",M21*'様式２-２（１）~３（１）'!$AA$82/100,IF($Z$7="被災中小企業",'様式２-３（２）~４(申請者４)'!M21*3/4,IF($Z$7="入居事業者（被災中小企業を除く）",'様式２-３（２）~４(申請者４)'!M21*0,"0"))),0)</f>
        <v>0</v>
      </c>
      <c r="R21" s="328"/>
      <c r="S21" s="328"/>
      <c r="T21" s="328">
        <f t="shared" si="1"/>
        <v>0</v>
      </c>
      <c r="U21" s="328"/>
      <c r="V21" s="328"/>
      <c r="W21" s="313"/>
      <c r="X21" s="313"/>
      <c r="Y21" s="313"/>
      <c r="Z21" s="28"/>
      <c r="AA21" s="28"/>
      <c r="AB21" s="28"/>
      <c r="AC21" s="28"/>
      <c r="AD21" s="81" t="str">
        <f>IF(I21&gt;=M21,"","←補助対象経費が補助事業に要する経費を超えています")</f>
        <v/>
      </c>
    </row>
    <row r="22" spans="1:30" ht="14.25" thickTop="1" x14ac:dyDescent="0.15">
      <c r="A22" s="124" t="s">
        <v>6</v>
      </c>
      <c r="B22" s="125"/>
      <c r="C22" s="125"/>
      <c r="D22" s="125"/>
      <c r="E22" s="125"/>
      <c r="F22" s="125"/>
      <c r="G22" s="125"/>
      <c r="H22" s="126"/>
      <c r="I22" s="323">
        <f>SUM(I7:K21)</f>
        <v>0</v>
      </c>
      <c r="J22" s="324"/>
      <c r="K22" s="324"/>
      <c r="L22" s="39" t="s">
        <v>0</v>
      </c>
      <c r="M22" s="323">
        <f>SUM(M7:O21)</f>
        <v>0</v>
      </c>
      <c r="N22" s="324"/>
      <c r="O22" s="324"/>
      <c r="P22" s="39" t="s">
        <v>0</v>
      </c>
      <c r="Q22" s="322">
        <f>SUM(Q7:S21)</f>
        <v>0</v>
      </c>
      <c r="R22" s="322"/>
      <c r="S22" s="322"/>
      <c r="T22" s="322">
        <f>SUM(T7:V21)</f>
        <v>0</v>
      </c>
      <c r="U22" s="322"/>
      <c r="V22" s="322"/>
      <c r="W22" s="297"/>
      <c r="X22" s="297"/>
      <c r="Y22" s="297"/>
      <c r="Z22" s="28"/>
      <c r="AA22" s="28"/>
      <c r="AB22" s="28"/>
      <c r="AC22" s="28"/>
    </row>
    <row r="23" spans="1:30" x14ac:dyDescent="0.15">
      <c r="A23" s="28" t="s">
        <v>146</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x14ac:dyDescent="0.15">
      <c r="A26" s="28" t="s">
        <v>143</v>
      </c>
    </row>
    <row r="27" spans="1:30" x14ac:dyDescent="0.15">
      <c r="A27" s="28" t="s">
        <v>32</v>
      </c>
    </row>
    <row r="28" spans="1:30" x14ac:dyDescent="0.15">
      <c r="J28" s="76" t="s">
        <v>95</v>
      </c>
      <c r="K28" s="49"/>
      <c r="L28" s="49"/>
      <c r="M28" s="268" t="str">
        <f>IF(M3="","",M3)</f>
        <v/>
      </c>
      <c r="N28" s="268"/>
      <c r="O28" s="268"/>
      <c r="P28" s="268"/>
      <c r="Q28" s="268"/>
      <c r="R28" s="268"/>
      <c r="S28" s="268"/>
      <c r="T28" s="268"/>
      <c r="U28" s="268"/>
      <c r="V28" s="268"/>
      <c r="W28" s="268"/>
      <c r="X28" s="268"/>
      <c r="Y28" s="268"/>
    </row>
    <row r="30" spans="1:30" x14ac:dyDescent="0.15">
      <c r="A30" s="89" t="s">
        <v>29</v>
      </c>
      <c r="B30" s="89"/>
      <c r="C30" s="89"/>
      <c r="D30" s="89"/>
      <c r="E30" s="116" t="s">
        <v>30</v>
      </c>
      <c r="F30" s="89"/>
      <c r="G30" s="89"/>
      <c r="H30" s="89"/>
      <c r="I30" s="116" t="s">
        <v>45</v>
      </c>
      <c r="J30" s="89"/>
      <c r="K30" s="89"/>
      <c r="L30" s="89"/>
      <c r="M30" s="89" t="s">
        <v>1</v>
      </c>
      <c r="N30" s="89"/>
      <c r="O30" s="89"/>
      <c r="P30" s="89"/>
      <c r="Q30" s="89" t="s">
        <v>10</v>
      </c>
      <c r="R30" s="89"/>
      <c r="S30" s="89"/>
      <c r="T30" s="89"/>
      <c r="U30" s="89"/>
      <c r="V30" s="89"/>
      <c r="W30" s="89" t="s">
        <v>13</v>
      </c>
      <c r="X30" s="89"/>
      <c r="Y30" s="89"/>
      <c r="Z30" s="333" t="s">
        <v>92</v>
      </c>
      <c r="AA30" s="334"/>
      <c r="AB30" s="334"/>
      <c r="AC30" s="334"/>
      <c r="AD30" s="54"/>
    </row>
    <row r="31" spans="1:30" ht="14.25" thickBot="1" x14ac:dyDescent="0.2">
      <c r="A31" s="92"/>
      <c r="B31" s="92"/>
      <c r="C31" s="92"/>
      <c r="D31" s="92"/>
      <c r="E31" s="92"/>
      <c r="F31" s="92"/>
      <c r="G31" s="92"/>
      <c r="H31" s="92"/>
      <c r="I31" s="92"/>
      <c r="J31" s="92"/>
      <c r="K31" s="92"/>
      <c r="L31" s="92"/>
      <c r="M31" s="92"/>
      <c r="N31" s="92"/>
      <c r="O31" s="92"/>
      <c r="P31" s="92"/>
      <c r="Q31" s="92" t="s">
        <v>11</v>
      </c>
      <c r="R31" s="92"/>
      <c r="S31" s="92"/>
      <c r="T31" s="92" t="s">
        <v>12</v>
      </c>
      <c r="U31" s="92"/>
      <c r="V31" s="92"/>
      <c r="W31" s="92"/>
      <c r="X31" s="92"/>
      <c r="Y31" s="92"/>
      <c r="Z31" s="335"/>
      <c r="AA31" s="88"/>
      <c r="AB31" s="88"/>
      <c r="AC31" s="88"/>
      <c r="AD31" s="54"/>
    </row>
    <row r="32" spans="1:30" ht="14.25" thickTop="1" x14ac:dyDescent="0.15">
      <c r="A32" s="285"/>
      <c r="B32" s="285"/>
      <c r="C32" s="285"/>
      <c r="D32" s="285"/>
      <c r="E32" s="285"/>
      <c r="F32" s="285"/>
      <c r="G32" s="285"/>
      <c r="H32" s="285"/>
      <c r="I32" s="117"/>
      <c r="J32" s="118"/>
      <c r="K32" s="118"/>
      <c r="L32" s="36" t="s">
        <v>0</v>
      </c>
      <c r="M32" s="117"/>
      <c r="N32" s="118"/>
      <c r="O32" s="118"/>
      <c r="P32" s="36" t="s">
        <v>0</v>
      </c>
      <c r="Q32" s="231">
        <f>ROUNDDOWN(IF($Z$32="申請者",M32*'様式２-２（１）~３（１）'!$AA$82/100,IF($Z$32="被災中小企業",'様式２-３（２）~４(申請者４)'!M32*3/4,IF($Z$32="入居事業者（被災中小企業を除く）",'様式２-３（２）~４(申請者４)'!M32*0,"0"))),0)</f>
        <v>0</v>
      </c>
      <c r="R32" s="231"/>
      <c r="S32" s="231"/>
      <c r="T32" s="231">
        <f>I32-Q32</f>
        <v>0</v>
      </c>
      <c r="U32" s="231"/>
      <c r="V32" s="231"/>
      <c r="W32" s="285"/>
      <c r="X32" s="285"/>
      <c r="Y32" s="285"/>
      <c r="Z32" s="272" t="str">
        <f>IF(Z7="","",Z7)</f>
        <v/>
      </c>
      <c r="AA32" s="273"/>
      <c r="AB32" s="273"/>
      <c r="AC32" s="274"/>
      <c r="AD32" t="str">
        <f>IF(I32&gt;=M32,"","←補助対象経費が補助事業に要する経費を超えています")</f>
        <v/>
      </c>
    </row>
    <row r="33" spans="1:30" x14ac:dyDescent="0.15">
      <c r="A33" s="285"/>
      <c r="B33" s="285"/>
      <c r="C33" s="285"/>
      <c r="D33" s="285"/>
      <c r="E33" s="112"/>
      <c r="F33" s="112"/>
      <c r="G33" s="112"/>
      <c r="H33" s="112"/>
      <c r="I33" s="117"/>
      <c r="J33" s="118"/>
      <c r="K33" s="118"/>
      <c r="L33" s="36" t="s">
        <v>0</v>
      </c>
      <c r="M33" s="117"/>
      <c r="N33" s="118"/>
      <c r="O33" s="118"/>
      <c r="P33" s="36" t="s">
        <v>0</v>
      </c>
      <c r="Q33" s="90">
        <f>ROUNDDOWN(IF($Z$32="申請者",M33*'様式２-２（１）~３（１）'!$AA$82/100,IF($Z$32="被災中小企業",'様式２-３（２）~４(申請者４)'!M33*3/4,IF($Z$32="入居事業者（被災中小企業を除く）",'様式２-３（２）~４(申請者４)'!M33*0,"0"))),0)</f>
        <v>0</v>
      </c>
      <c r="R33" s="91"/>
      <c r="S33" s="329"/>
      <c r="T33" s="231">
        <f t="shared" ref="T33:T46" si="2">I33-Q33</f>
        <v>0</v>
      </c>
      <c r="U33" s="231"/>
      <c r="V33" s="231"/>
      <c r="W33" s="112"/>
      <c r="X33" s="112"/>
      <c r="Y33" s="112"/>
      <c r="Z33" s="52"/>
      <c r="AA33" s="53"/>
      <c r="AB33" s="53"/>
      <c r="AC33" s="53"/>
      <c r="AD33" t="str">
        <f t="shared" ref="AD33" si="3">IF(I33&gt;=M33,"","←補助対象経費が補助事業に要する経費を超えています")</f>
        <v/>
      </c>
    </row>
    <row r="34" spans="1:30" x14ac:dyDescent="0.15">
      <c r="A34" s="285"/>
      <c r="B34" s="285"/>
      <c r="C34" s="285"/>
      <c r="D34" s="285"/>
      <c r="E34" s="112"/>
      <c r="F34" s="112"/>
      <c r="G34" s="112"/>
      <c r="H34" s="112"/>
      <c r="I34" s="117"/>
      <c r="J34" s="118"/>
      <c r="K34" s="118"/>
      <c r="L34" s="36" t="s">
        <v>0</v>
      </c>
      <c r="M34" s="117"/>
      <c r="N34" s="118"/>
      <c r="O34" s="118"/>
      <c r="P34" s="36" t="s">
        <v>0</v>
      </c>
      <c r="Q34" s="90">
        <f>ROUNDDOWN(IF($Z$32="申請者",M34*'様式２-２（１）~３（１）'!$AA$82/100,IF($Z$32="被災中小企業",'様式２-３（２）~４(申請者４)'!M34*3/4,IF($Z$32="入居事業者（被災中小企業を除く）",'様式２-３（２）~４(申請者４)'!M34*0,"0"))),0)</f>
        <v>0</v>
      </c>
      <c r="R34" s="91"/>
      <c r="S34" s="329"/>
      <c r="T34" s="231">
        <f t="shared" si="2"/>
        <v>0</v>
      </c>
      <c r="U34" s="231"/>
      <c r="V34" s="231"/>
      <c r="W34" s="112"/>
      <c r="X34" s="112"/>
      <c r="Y34" s="112"/>
      <c r="AD34" t="str">
        <f>IF(I34&gt;=M34,"","←補助対象経費が補助事業に要する経費を超えています")</f>
        <v/>
      </c>
    </row>
    <row r="35" spans="1:30" x14ac:dyDescent="0.15">
      <c r="A35" s="285"/>
      <c r="B35" s="285"/>
      <c r="C35" s="285"/>
      <c r="D35" s="285"/>
      <c r="E35" s="112"/>
      <c r="F35" s="112"/>
      <c r="G35" s="112"/>
      <c r="H35" s="112"/>
      <c r="I35" s="117"/>
      <c r="J35" s="118"/>
      <c r="K35" s="118"/>
      <c r="L35" s="36" t="s">
        <v>0</v>
      </c>
      <c r="M35" s="117"/>
      <c r="N35" s="118"/>
      <c r="O35" s="118"/>
      <c r="P35" s="36" t="s">
        <v>0</v>
      </c>
      <c r="Q35" s="90">
        <f>ROUNDDOWN(IF($Z$32="申請者",M35*'様式２-２（１）~３（１）'!$AA$82/100,IF($Z$32="被災中小企業",'様式２-３（２）~４(申請者４)'!M35*3/4,IF($Z$32="入居事業者（被災中小企業を除く）",'様式２-３（２）~４(申請者４)'!M35*0,"0"))),0)</f>
        <v>0</v>
      </c>
      <c r="R35" s="91"/>
      <c r="S35" s="329"/>
      <c r="T35" s="231">
        <f t="shared" si="2"/>
        <v>0</v>
      </c>
      <c r="U35" s="231"/>
      <c r="V35" s="231"/>
      <c r="W35" s="112"/>
      <c r="X35" s="112"/>
      <c r="Y35" s="112"/>
      <c r="AD35" t="str">
        <f t="shared" ref="AD35:AD46" si="4">IF(I35&gt;=M35,"","←補助対象経費が補助事業に要する経費を超えています")</f>
        <v/>
      </c>
    </row>
    <row r="36" spans="1:30" x14ac:dyDescent="0.15">
      <c r="A36" s="285"/>
      <c r="B36" s="285"/>
      <c r="C36" s="285"/>
      <c r="D36" s="285"/>
      <c r="E36" s="112"/>
      <c r="F36" s="112"/>
      <c r="G36" s="112"/>
      <c r="H36" s="112"/>
      <c r="I36" s="117"/>
      <c r="J36" s="118"/>
      <c r="K36" s="118"/>
      <c r="L36" s="36" t="s">
        <v>0</v>
      </c>
      <c r="M36" s="117"/>
      <c r="N36" s="118"/>
      <c r="O36" s="118"/>
      <c r="P36" s="36" t="s">
        <v>0</v>
      </c>
      <c r="Q36" s="90">
        <f>ROUNDDOWN(IF($Z$32="申請者",M36*'様式２-２（１）~３（１）'!$AA$82/100,IF($Z$32="被災中小企業",'様式２-３（２）~４(申請者４)'!M36*3/4,IF($Z$32="入居事業者（被災中小企業を除く）",'様式２-３（２）~４(申請者４)'!M36*0,"0"))),0)</f>
        <v>0</v>
      </c>
      <c r="R36" s="91"/>
      <c r="S36" s="329"/>
      <c r="T36" s="231">
        <f t="shared" si="2"/>
        <v>0</v>
      </c>
      <c r="U36" s="231"/>
      <c r="V36" s="231"/>
      <c r="W36" s="112"/>
      <c r="X36" s="112"/>
      <c r="Y36" s="112"/>
      <c r="AD36" t="str">
        <f t="shared" si="4"/>
        <v/>
      </c>
    </row>
    <row r="37" spans="1:30" x14ac:dyDescent="0.15">
      <c r="A37" s="285"/>
      <c r="B37" s="285"/>
      <c r="C37" s="285"/>
      <c r="D37" s="285"/>
      <c r="E37" s="112"/>
      <c r="F37" s="112"/>
      <c r="G37" s="112"/>
      <c r="H37" s="112"/>
      <c r="I37" s="117"/>
      <c r="J37" s="118"/>
      <c r="K37" s="118"/>
      <c r="L37" s="36" t="s">
        <v>0</v>
      </c>
      <c r="M37" s="117"/>
      <c r="N37" s="118"/>
      <c r="O37" s="118"/>
      <c r="P37" s="36" t="s">
        <v>0</v>
      </c>
      <c r="Q37" s="90">
        <f>ROUNDDOWN(IF($Z$32="申請者",M37*'様式２-２（１）~３（１）'!$AA$82/100,IF($Z$32="被災中小企業",'様式２-３（２）~４(申請者４)'!M37*3/4,IF($Z$32="入居事業者（被災中小企業を除く）",'様式２-３（２）~４(申請者４)'!M37*0,"0"))),0)</f>
        <v>0</v>
      </c>
      <c r="R37" s="91"/>
      <c r="S37" s="329"/>
      <c r="T37" s="231">
        <f t="shared" si="2"/>
        <v>0</v>
      </c>
      <c r="U37" s="231"/>
      <c r="V37" s="231"/>
      <c r="W37" s="112"/>
      <c r="X37" s="112"/>
      <c r="Y37" s="112"/>
      <c r="AD37" t="str">
        <f>IF(I37&gt;=M37,"","←補助対象経費が補助事業に要する経費を超えています")</f>
        <v/>
      </c>
    </row>
    <row r="38" spans="1:30" x14ac:dyDescent="0.15">
      <c r="A38" s="285"/>
      <c r="B38" s="285"/>
      <c r="C38" s="285"/>
      <c r="D38" s="285"/>
      <c r="E38" s="112"/>
      <c r="F38" s="112"/>
      <c r="G38" s="112"/>
      <c r="H38" s="112"/>
      <c r="I38" s="117"/>
      <c r="J38" s="118"/>
      <c r="K38" s="118"/>
      <c r="L38" s="36" t="s">
        <v>0</v>
      </c>
      <c r="M38" s="117"/>
      <c r="N38" s="118"/>
      <c r="O38" s="118"/>
      <c r="P38" s="36" t="s">
        <v>0</v>
      </c>
      <c r="Q38" s="90">
        <f>ROUNDDOWN(IF($Z$32="申請者",M38*'様式２-２（１）~３（１）'!$AA$82/100,IF($Z$32="被災中小企業",'様式２-３（２）~４(申請者４)'!M38*3/4,IF($Z$32="入居事業者（被災中小企業を除く）",'様式２-３（２）~４(申請者４)'!M38*0,"0"))),0)</f>
        <v>0</v>
      </c>
      <c r="R38" s="91"/>
      <c r="S38" s="329"/>
      <c r="T38" s="231">
        <f t="shared" si="2"/>
        <v>0</v>
      </c>
      <c r="U38" s="231"/>
      <c r="V38" s="231"/>
      <c r="W38" s="112"/>
      <c r="X38" s="112"/>
      <c r="Y38" s="112"/>
      <c r="AD38" t="str">
        <f t="shared" si="4"/>
        <v/>
      </c>
    </row>
    <row r="39" spans="1:30" x14ac:dyDescent="0.15">
      <c r="A39" s="285"/>
      <c r="B39" s="285"/>
      <c r="C39" s="285"/>
      <c r="D39" s="285"/>
      <c r="E39" s="112"/>
      <c r="F39" s="112"/>
      <c r="G39" s="112"/>
      <c r="H39" s="112"/>
      <c r="I39" s="117"/>
      <c r="J39" s="118"/>
      <c r="K39" s="118"/>
      <c r="L39" s="36" t="s">
        <v>0</v>
      </c>
      <c r="M39" s="117"/>
      <c r="N39" s="118"/>
      <c r="O39" s="118"/>
      <c r="P39" s="36" t="s">
        <v>0</v>
      </c>
      <c r="Q39" s="90">
        <f>ROUNDDOWN(IF($Z$32="申請者",M39*'様式２-２（１）~３（１）'!$AA$82/100,IF($Z$32="被災中小企業",'様式２-３（２）~４(申請者４)'!M39*3/4,IF($Z$32="入居事業者（被災中小企業を除く）",'様式２-３（２）~４(申請者４)'!M39*0,"0"))),0)</f>
        <v>0</v>
      </c>
      <c r="R39" s="91"/>
      <c r="S39" s="329"/>
      <c r="T39" s="231">
        <f t="shared" si="2"/>
        <v>0</v>
      </c>
      <c r="U39" s="231"/>
      <c r="V39" s="231"/>
      <c r="W39" s="112"/>
      <c r="X39" s="112"/>
      <c r="Y39" s="112"/>
      <c r="AD39" t="str">
        <f t="shared" si="4"/>
        <v/>
      </c>
    </row>
    <row r="40" spans="1:30" x14ac:dyDescent="0.15">
      <c r="A40" s="285"/>
      <c r="B40" s="285"/>
      <c r="C40" s="285"/>
      <c r="D40" s="285"/>
      <c r="E40" s="112"/>
      <c r="F40" s="112"/>
      <c r="G40" s="112"/>
      <c r="H40" s="112"/>
      <c r="I40" s="117"/>
      <c r="J40" s="118"/>
      <c r="K40" s="118"/>
      <c r="L40" s="36" t="s">
        <v>0</v>
      </c>
      <c r="M40" s="117"/>
      <c r="N40" s="118"/>
      <c r="O40" s="118"/>
      <c r="P40" s="36" t="s">
        <v>0</v>
      </c>
      <c r="Q40" s="90">
        <f>ROUNDDOWN(IF($Z$32="申請者",M40*'様式２-２（１）~３（１）'!$AA$82/100,IF($Z$32="被災中小企業",'様式２-３（２）~４(申請者４)'!M40*3/4,IF($Z$32="入居事業者（被災中小企業を除く）",'様式２-３（２）~４(申請者４)'!M40*0,"0"))),0)</f>
        <v>0</v>
      </c>
      <c r="R40" s="91"/>
      <c r="S40" s="329"/>
      <c r="T40" s="231">
        <f t="shared" si="2"/>
        <v>0</v>
      </c>
      <c r="U40" s="231"/>
      <c r="V40" s="231"/>
      <c r="W40" s="112"/>
      <c r="X40" s="112"/>
      <c r="Y40" s="112"/>
      <c r="AD40" t="str">
        <f t="shared" si="4"/>
        <v/>
      </c>
    </row>
    <row r="41" spans="1:30" x14ac:dyDescent="0.15">
      <c r="A41" s="285"/>
      <c r="B41" s="285"/>
      <c r="C41" s="285"/>
      <c r="D41" s="285"/>
      <c r="E41" s="112"/>
      <c r="F41" s="112"/>
      <c r="G41" s="112"/>
      <c r="H41" s="112"/>
      <c r="I41" s="117"/>
      <c r="J41" s="118"/>
      <c r="K41" s="118"/>
      <c r="L41" s="36" t="s">
        <v>0</v>
      </c>
      <c r="M41" s="117"/>
      <c r="N41" s="118"/>
      <c r="O41" s="118"/>
      <c r="P41" s="36" t="s">
        <v>0</v>
      </c>
      <c r="Q41" s="90">
        <f>ROUNDDOWN(IF($Z$32="申請者",M41*'様式２-２（１）~３（１）'!$AA$82/100,IF($Z$32="被災中小企業",'様式２-３（２）~４(申請者４)'!M41*3/4,IF($Z$32="入居事業者（被災中小企業を除く）",'様式２-３（２）~４(申請者４)'!M41*0,"0"))),0)</f>
        <v>0</v>
      </c>
      <c r="R41" s="91"/>
      <c r="S41" s="329"/>
      <c r="T41" s="231">
        <f t="shared" si="2"/>
        <v>0</v>
      </c>
      <c r="U41" s="231"/>
      <c r="V41" s="231"/>
      <c r="W41" s="112"/>
      <c r="X41" s="112"/>
      <c r="Y41" s="112"/>
      <c r="AD41" t="str">
        <f t="shared" si="4"/>
        <v/>
      </c>
    </row>
    <row r="42" spans="1:30" x14ac:dyDescent="0.15">
      <c r="A42" s="285"/>
      <c r="B42" s="285"/>
      <c r="C42" s="285"/>
      <c r="D42" s="285"/>
      <c r="E42" s="112"/>
      <c r="F42" s="112"/>
      <c r="G42" s="112"/>
      <c r="H42" s="112"/>
      <c r="I42" s="117"/>
      <c r="J42" s="118"/>
      <c r="K42" s="118"/>
      <c r="L42" s="36" t="s">
        <v>0</v>
      </c>
      <c r="M42" s="117"/>
      <c r="N42" s="118"/>
      <c r="O42" s="118"/>
      <c r="P42" s="36" t="s">
        <v>0</v>
      </c>
      <c r="Q42" s="90">
        <f>ROUNDDOWN(IF($Z$32="申請者",M42*'様式２-２（１）~３（１）'!$AA$82/100,IF($Z$32="被災中小企業",'様式２-３（２）~４(申請者４)'!M42*3/4,IF($Z$32="入居事業者（被災中小企業を除く）",'様式２-３（２）~４(申請者４)'!M42*0,"0"))),0)</f>
        <v>0</v>
      </c>
      <c r="R42" s="91"/>
      <c r="S42" s="329"/>
      <c r="T42" s="231">
        <f t="shared" si="2"/>
        <v>0</v>
      </c>
      <c r="U42" s="231"/>
      <c r="V42" s="231"/>
      <c r="W42" s="112"/>
      <c r="X42" s="112"/>
      <c r="Y42" s="112"/>
      <c r="AD42" t="str">
        <f t="shared" si="4"/>
        <v/>
      </c>
    </row>
    <row r="43" spans="1:30" x14ac:dyDescent="0.15">
      <c r="A43" s="285"/>
      <c r="B43" s="285"/>
      <c r="C43" s="285"/>
      <c r="D43" s="285"/>
      <c r="E43" s="112"/>
      <c r="F43" s="112"/>
      <c r="G43" s="112"/>
      <c r="H43" s="112"/>
      <c r="I43" s="117"/>
      <c r="J43" s="118"/>
      <c r="K43" s="118"/>
      <c r="L43" s="36" t="s">
        <v>0</v>
      </c>
      <c r="M43" s="117"/>
      <c r="N43" s="118"/>
      <c r="O43" s="118"/>
      <c r="P43" s="36" t="s">
        <v>0</v>
      </c>
      <c r="Q43" s="90">
        <f>ROUNDDOWN(IF($Z$32="申請者",M43*'様式２-２（１）~３（１）'!$AA$82/100,IF($Z$32="被災中小企業",'様式２-３（２）~４(申請者４)'!M43*3/4,IF($Z$32="入居事業者（被災中小企業を除く）",'様式２-３（２）~４(申請者４)'!M43*0,"0"))),0)</f>
        <v>0</v>
      </c>
      <c r="R43" s="91"/>
      <c r="S43" s="329"/>
      <c r="T43" s="231">
        <f t="shared" si="2"/>
        <v>0</v>
      </c>
      <c r="U43" s="231"/>
      <c r="V43" s="231"/>
      <c r="W43" s="112"/>
      <c r="X43" s="112"/>
      <c r="Y43" s="112"/>
      <c r="AD43" t="str">
        <f t="shared" si="4"/>
        <v/>
      </c>
    </row>
    <row r="44" spans="1:30" x14ac:dyDescent="0.15">
      <c r="A44" s="285"/>
      <c r="B44" s="285"/>
      <c r="C44" s="285"/>
      <c r="D44" s="285"/>
      <c r="E44" s="112"/>
      <c r="F44" s="112"/>
      <c r="G44" s="112"/>
      <c r="H44" s="112"/>
      <c r="I44" s="117"/>
      <c r="J44" s="118"/>
      <c r="K44" s="118"/>
      <c r="L44" s="36" t="s">
        <v>0</v>
      </c>
      <c r="M44" s="117"/>
      <c r="N44" s="118"/>
      <c r="O44" s="118"/>
      <c r="P44" s="36" t="s">
        <v>0</v>
      </c>
      <c r="Q44" s="90">
        <f>ROUNDDOWN(IF($Z$32="申請者",M44*'様式２-２（１）~３（１）'!$AA$82/100,IF($Z$32="被災中小企業",'様式２-３（２）~４(申請者４)'!M44*3/4,IF($Z$32="入居事業者（被災中小企業を除く）",'様式２-３（２）~４(申請者４)'!M44*0,"0"))),0)</f>
        <v>0</v>
      </c>
      <c r="R44" s="91"/>
      <c r="S44" s="329"/>
      <c r="T44" s="231">
        <f t="shared" si="2"/>
        <v>0</v>
      </c>
      <c r="U44" s="231"/>
      <c r="V44" s="231"/>
      <c r="W44" s="112"/>
      <c r="X44" s="112"/>
      <c r="Y44" s="112"/>
      <c r="AD44" t="str">
        <f t="shared" si="4"/>
        <v/>
      </c>
    </row>
    <row r="45" spans="1:30" x14ac:dyDescent="0.15">
      <c r="A45" s="285"/>
      <c r="B45" s="285"/>
      <c r="C45" s="285"/>
      <c r="D45" s="285"/>
      <c r="E45" s="112"/>
      <c r="F45" s="112"/>
      <c r="G45" s="112"/>
      <c r="H45" s="112"/>
      <c r="I45" s="117"/>
      <c r="J45" s="118"/>
      <c r="K45" s="118"/>
      <c r="L45" s="36" t="s">
        <v>0</v>
      </c>
      <c r="M45" s="117"/>
      <c r="N45" s="118"/>
      <c r="O45" s="118"/>
      <c r="P45" s="36" t="s">
        <v>0</v>
      </c>
      <c r="Q45" s="90">
        <f>ROUNDDOWN(IF($Z$32="申請者",M45*'様式２-２（１）~３（１）'!$AA$82/100,IF($Z$32="被災中小企業",'様式２-３（２）~４(申請者４)'!M45*3/4,IF($Z$32="入居事業者（被災中小企業を除く）",'様式２-３（２）~４(申請者４)'!M45*0,"0"))),0)</f>
        <v>0</v>
      </c>
      <c r="R45" s="91"/>
      <c r="S45" s="329"/>
      <c r="T45" s="231">
        <f t="shared" si="2"/>
        <v>0</v>
      </c>
      <c r="U45" s="231"/>
      <c r="V45" s="231"/>
      <c r="W45" s="112"/>
      <c r="X45" s="112"/>
      <c r="Y45" s="112"/>
      <c r="AD45" t="str">
        <f t="shared" si="4"/>
        <v/>
      </c>
    </row>
    <row r="46" spans="1:30" ht="14.25" thickBot="1" x14ac:dyDescent="0.2">
      <c r="A46" s="147"/>
      <c r="B46" s="147"/>
      <c r="C46" s="147"/>
      <c r="D46" s="147"/>
      <c r="E46" s="147"/>
      <c r="F46" s="147"/>
      <c r="G46" s="147"/>
      <c r="H46" s="147"/>
      <c r="I46" s="145"/>
      <c r="J46" s="146"/>
      <c r="K46" s="146"/>
      <c r="L46" s="38" t="s">
        <v>0</v>
      </c>
      <c r="M46" s="145"/>
      <c r="N46" s="146"/>
      <c r="O46" s="146"/>
      <c r="P46" s="38" t="s">
        <v>0</v>
      </c>
      <c r="Q46" s="330">
        <f>ROUNDDOWN(IF($Z$32="申請者",M46*'様式２-２（１）~３（１）'!$AA$82/100,IF($Z$32="被災中小企業",'様式２-３（２）~４(申請者４)'!M46*3/4,IF($Z$32="入居事業者（被災中小企業を除く）",'様式２-３（２）~４(申請者４)'!M46*0,"0"))),0)</f>
        <v>0</v>
      </c>
      <c r="R46" s="331"/>
      <c r="S46" s="332"/>
      <c r="T46" s="287">
        <f t="shared" si="2"/>
        <v>0</v>
      </c>
      <c r="U46" s="287"/>
      <c r="V46" s="287"/>
      <c r="W46" s="147"/>
      <c r="X46" s="147"/>
      <c r="Y46" s="147"/>
      <c r="AD46" t="str">
        <f t="shared" si="4"/>
        <v/>
      </c>
    </row>
    <row r="47" spans="1:30" ht="14.25" thickTop="1" x14ac:dyDescent="0.15">
      <c r="A47" s="124" t="s">
        <v>6</v>
      </c>
      <c r="B47" s="125"/>
      <c r="C47" s="125"/>
      <c r="D47" s="125"/>
      <c r="E47" s="125"/>
      <c r="F47" s="125"/>
      <c r="G47" s="125"/>
      <c r="H47" s="126"/>
      <c r="I47" s="99">
        <f>SUM(I32:K46)</f>
        <v>0</v>
      </c>
      <c r="J47" s="100"/>
      <c r="K47" s="100"/>
      <c r="L47" s="39" t="s">
        <v>0</v>
      </c>
      <c r="M47" s="99">
        <f>SUM(M32:O46)</f>
        <v>0</v>
      </c>
      <c r="N47" s="100"/>
      <c r="O47" s="100"/>
      <c r="P47" s="39" t="s">
        <v>0</v>
      </c>
      <c r="Q47" s="231">
        <f>SUM(Q32:S46)</f>
        <v>0</v>
      </c>
      <c r="R47" s="231"/>
      <c r="S47" s="231"/>
      <c r="T47" s="231">
        <f>SUM(T32:V46)</f>
        <v>0</v>
      </c>
      <c r="U47" s="231"/>
      <c r="V47" s="231"/>
      <c r="W47" s="285"/>
      <c r="X47" s="285"/>
      <c r="Y47" s="285"/>
    </row>
    <row r="48" spans="1:30" x14ac:dyDescent="0.15">
      <c r="A48" s="28" t="s">
        <v>31</v>
      </c>
      <c r="N48" s="2"/>
    </row>
    <row r="51" spans="1:31" x14ac:dyDescent="0.15">
      <c r="A51" s="28" t="s">
        <v>89</v>
      </c>
    </row>
    <row r="52" spans="1:31" x14ac:dyDescent="0.15">
      <c r="A52" s="28" t="s">
        <v>32</v>
      </c>
    </row>
    <row r="53" spans="1:31" x14ac:dyDescent="0.15">
      <c r="A53" s="28" t="s">
        <v>33</v>
      </c>
      <c r="E53" s="2"/>
      <c r="F53" s="2"/>
      <c r="G53" s="2"/>
      <c r="H53" s="2"/>
      <c r="I53" s="2"/>
      <c r="J53" s="2"/>
      <c r="K53" s="2"/>
      <c r="L53" s="2"/>
      <c r="M53" s="2"/>
      <c r="N53" s="2"/>
      <c r="O53" s="2"/>
      <c r="P53" s="2"/>
      <c r="Q53" s="2"/>
      <c r="R53" s="2"/>
      <c r="S53" s="2"/>
      <c r="T53" s="2"/>
      <c r="U53" s="2"/>
      <c r="V53" s="2"/>
      <c r="W53" s="2"/>
      <c r="X53" s="2"/>
      <c r="Y53" s="14"/>
    </row>
    <row r="54" spans="1:31" x14ac:dyDescent="0.15">
      <c r="E54" s="2"/>
      <c r="F54" s="2"/>
      <c r="G54" s="2"/>
      <c r="H54" s="2"/>
      <c r="I54" s="2"/>
      <c r="J54" s="49" t="s">
        <v>95</v>
      </c>
      <c r="K54" s="49"/>
      <c r="L54" s="49"/>
      <c r="M54" s="268" t="str">
        <f>IF(M28="","",M28)</f>
        <v/>
      </c>
      <c r="N54" s="268"/>
      <c r="O54" s="268"/>
      <c r="P54" s="268"/>
      <c r="Q54" s="268"/>
      <c r="R54" s="268"/>
      <c r="S54" s="268"/>
      <c r="T54" s="268"/>
      <c r="U54" s="268"/>
      <c r="V54" s="268"/>
      <c r="W54" s="268"/>
      <c r="X54" s="268"/>
      <c r="Y54" s="268"/>
    </row>
    <row r="55" spans="1:31" x14ac:dyDescent="0.15">
      <c r="E55" s="2"/>
      <c r="F55" s="2"/>
      <c r="G55" s="2"/>
      <c r="H55" s="2"/>
      <c r="I55" s="2"/>
      <c r="J55" s="2"/>
      <c r="K55" s="2"/>
      <c r="L55" s="2"/>
      <c r="M55" s="2"/>
      <c r="N55" s="2"/>
      <c r="O55" s="2"/>
      <c r="P55" s="2"/>
      <c r="Q55" s="2"/>
      <c r="R55" s="2"/>
      <c r="S55" s="2"/>
      <c r="T55" s="2"/>
      <c r="U55" s="2"/>
      <c r="V55" s="2"/>
      <c r="W55" s="2"/>
      <c r="X55" s="2"/>
      <c r="Y55" s="29" t="s">
        <v>38</v>
      </c>
    </row>
    <row r="56" spans="1:31" x14ac:dyDescent="0.15">
      <c r="A56" s="135" t="s">
        <v>34</v>
      </c>
      <c r="B56" s="128"/>
      <c r="C56" s="128"/>
      <c r="D56" s="137"/>
      <c r="E56" s="135" t="s">
        <v>35</v>
      </c>
      <c r="F56" s="128"/>
      <c r="G56" s="128"/>
      <c r="H56" s="128"/>
      <c r="I56" s="128"/>
      <c r="J56" s="137"/>
      <c r="K56" s="135" t="s">
        <v>36</v>
      </c>
      <c r="L56" s="128"/>
      <c r="M56" s="128"/>
      <c r="N56" s="128"/>
      <c r="O56" s="128"/>
      <c r="P56" s="128"/>
      <c r="Q56" s="128"/>
      <c r="R56" s="128"/>
      <c r="S56" s="137"/>
      <c r="T56" s="135" t="s">
        <v>37</v>
      </c>
      <c r="U56" s="128"/>
      <c r="V56" s="128"/>
      <c r="W56" s="128"/>
      <c r="X56" s="128"/>
      <c r="Y56" s="137"/>
    </row>
    <row r="57" spans="1:31" x14ac:dyDescent="0.15">
      <c r="A57" s="135" t="s">
        <v>39</v>
      </c>
      <c r="B57" s="128"/>
      <c r="C57" s="128"/>
      <c r="D57" s="137"/>
      <c r="E57" s="282"/>
      <c r="F57" s="283"/>
      <c r="G57" s="283"/>
      <c r="H57" s="283"/>
      <c r="I57" s="283"/>
      <c r="J57" s="36" t="s">
        <v>0</v>
      </c>
      <c r="K57" s="108"/>
      <c r="L57" s="109"/>
      <c r="M57" s="109"/>
      <c r="N57" s="109"/>
      <c r="O57" s="109"/>
      <c r="P57" s="109"/>
      <c r="Q57" s="109"/>
      <c r="R57" s="109"/>
      <c r="S57" s="35"/>
      <c r="T57" s="108"/>
      <c r="U57" s="109"/>
      <c r="V57" s="109"/>
      <c r="W57" s="109"/>
      <c r="X57" s="109"/>
      <c r="Y57" s="110"/>
    </row>
    <row r="58" spans="1:31" x14ac:dyDescent="0.15">
      <c r="A58" s="89" t="s">
        <v>12</v>
      </c>
      <c r="B58" s="89"/>
      <c r="C58" s="89"/>
      <c r="D58" s="89"/>
      <c r="E58" s="282"/>
      <c r="F58" s="283"/>
      <c r="G58" s="283"/>
      <c r="H58" s="283"/>
      <c r="I58" s="283"/>
      <c r="J58" s="36" t="s">
        <v>0</v>
      </c>
      <c r="K58" s="108"/>
      <c r="L58" s="109"/>
      <c r="M58" s="109"/>
      <c r="N58" s="109"/>
      <c r="O58" s="109"/>
      <c r="P58" s="109"/>
      <c r="Q58" s="109"/>
      <c r="R58" s="109"/>
      <c r="S58" s="35"/>
      <c r="T58" s="112"/>
      <c r="U58" s="112"/>
      <c r="V58" s="112"/>
      <c r="W58" s="112"/>
      <c r="X58" s="112"/>
      <c r="Y58" s="112"/>
      <c r="AD58" s="23" t="str">
        <f>IF(E58=SUM(E59:I60),"","←自己資金と内訳の額が一致してません")</f>
        <v/>
      </c>
    </row>
    <row r="59" spans="1:31" x14ac:dyDescent="0.15">
      <c r="A59" s="89" t="s">
        <v>150</v>
      </c>
      <c r="B59" s="89"/>
      <c r="C59" s="89"/>
      <c r="D59" s="89"/>
      <c r="E59" s="117"/>
      <c r="F59" s="118"/>
      <c r="G59" s="118"/>
      <c r="H59" s="118"/>
      <c r="I59" s="118"/>
      <c r="J59" s="36" t="s">
        <v>0</v>
      </c>
      <c r="K59" s="108"/>
      <c r="L59" s="109"/>
      <c r="M59" s="109"/>
      <c r="N59" s="109"/>
      <c r="O59" s="109"/>
      <c r="P59" s="109"/>
      <c r="Q59" s="109"/>
      <c r="R59" s="109"/>
      <c r="S59" s="35"/>
      <c r="T59" s="112"/>
      <c r="U59" s="112"/>
      <c r="V59" s="112"/>
      <c r="W59" s="112"/>
      <c r="X59" s="112"/>
      <c r="Y59" s="112"/>
      <c r="AA59" s="17"/>
    </row>
    <row r="60" spans="1:31" ht="14.25" thickBot="1" x14ac:dyDescent="0.2">
      <c r="A60" s="288" t="s">
        <v>20</v>
      </c>
      <c r="B60" s="288"/>
      <c r="C60" s="288"/>
      <c r="D60" s="288"/>
      <c r="E60" s="289"/>
      <c r="F60" s="290"/>
      <c r="G60" s="290"/>
      <c r="H60" s="290"/>
      <c r="I60" s="290"/>
      <c r="J60" s="79" t="s">
        <v>0</v>
      </c>
      <c r="K60" s="291"/>
      <c r="L60" s="292"/>
      <c r="M60" s="292"/>
      <c r="N60" s="292"/>
      <c r="O60" s="292"/>
      <c r="P60" s="292"/>
      <c r="Q60" s="292"/>
      <c r="R60" s="292"/>
      <c r="S60" s="80"/>
      <c r="T60" s="293"/>
      <c r="U60" s="293"/>
      <c r="V60" s="293"/>
      <c r="W60" s="293"/>
      <c r="X60" s="293"/>
      <c r="Y60" s="293"/>
      <c r="AE60" s="18"/>
    </row>
    <row r="61" spans="1:31" ht="14.25" thickTop="1" x14ac:dyDescent="0.15">
      <c r="A61" s="98" t="s">
        <v>40</v>
      </c>
      <c r="B61" s="98"/>
      <c r="C61" s="98"/>
      <c r="D61" s="98"/>
      <c r="E61" s="216">
        <f>SUM(E57:I60)</f>
        <v>0</v>
      </c>
      <c r="F61" s="217"/>
      <c r="G61" s="217"/>
      <c r="H61" s="217"/>
      <c r="I61" s="217"/>
      <c r="J61" s="40" t="s">
        <v>0</v>
      </c>
      <c r="K61" s="284"/>
      <c r="L61" s="284"/>
      <c r="M61" s="284"/>
      <c r="N61" s="284"/>
      <c r="O61" s="284"/>
      <c r="P61" s="284"/>
      <c r="Q61" s="284"/>
      <c r="R61" s="284"/>
      <c r="S61" s="284"/>
      <c r="T61" s="284"/>
      <c r="U61" s="284"/>
      <c r="V61" s="284"/>
      <c r="W61" s="284"/>
      <c r="X61" s="284"/>
      <c r="Y61" s="284"/>
      <c r="AD61" s="81" t="str">
        <f>IF(E61=E71,"","←４-Ⅰの金額合計額と４-Ⅱの補助事業に要する経費の合計金額が一致しません。")</f>
        <v/>
      </c>
    </row>
    <row r="62" spans="1:31" x14ac:dyDescent="0.15">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1" x14ac:dyDescent="0.15">
      <c r="AE63" s="31"/>
    </row>
    <row r="64" spans="1:31" x14ac:dyDescent="0.15">
      <c r="A64" s="28" t="s">
        <v>41</v>
      </c>
      <c r="Y64" s="14"/>
    </row>
    <row r="65" spans="1:30" x14ac:dyDescent="0.15">
      <c r="Y65" s="29" t="s">
        <v>38</v>
      </c>
    </row>
    <row r="66" spans="1:30" ht="40.5" customHeight="1" x14ac:dyDescent="0.15">
      <c r="A66" s="89" t="s">
        <v>7</v>
      </c>
      <c r="B66" s="89"/>
      <c r="C66" s="89"/>
      <c r="D66" s="89"/>
      <c r="E66" s="116" t="s">
        <v>76</v>
      </c>
      <c r="F66" s="89"/>
      <c r="G66" s="89"/>
      <c r="H66" s="89"/>
      <c r="I66" s="89"/>
      <c r="J66" s="89"/>
      <c r="K66" s="116" t="s">
        <v>77</v>
      </c>
      <c r="L66" s="89"/>
      <c r="M66" s="89"/>
      <c r="N66" s="89"/>
      <c r="O66" s="89"/>
      <c r="P66" s="116" t="s">
        <v>78</v>
      </c>
      <c r="Q66" s="89"/>
      <c r="R66" s="89"/>
      <c r="S66" s="89"/>
      <c r="T66" s="89"/>
      <c r="U66" s="89" t="s">
        <v>42</v>
      </c>
      <c r="V66" s="89"/>
      <c r="W66" s="89"/>
      <c r="X66" s="89"/>
      <c r="Y66" s="89"/>
    </row>
    <row r="67" spans="1:30" x14ac:dyDescent="0.15">
      <c r="A67" s="89" t="s">
        <v>3</v>
      </c>
      <c r="B67" s="89"/>
      <c r="C67" s="89"/>
      <c r="D67" s="89"/>
      <c r="E67" s="282"/>
      <c r="F67" s="283"/>
      <c r="G67" s="283"/>
      <c r="H67" s="283"/>
      <c r="I67" s="283"/>
      <c r="J67" s="41" t="s">
        <v>0</v>
      </c>
      <c r="K67" s="282"/>
      <c r="L67" s="283"/>
      <c r="M67" s="283"/>
      <c r="N67" s="283"/>
      <c r="O67" s="41" t="s">
        <v>0</v>
      </c>
      <c r="P67" s="275">
        <f>ROUNDDOWN(IF($Z$32="申請者",K67*'様式２-２（１）~３（１）'!$AA$82/100,IF($Z$32="被災中小企業",'様式２-３（２）~４(申請者４)'!K67*3/4,IF($Z$32="入居事業者（被災中小企業を除く）",'様式２-３（２）~４(申請者４)'!K67*0,"0"))),0)</f>
        <v>0</v>
      </c>
      <c r="Q67" s="276"/>
      <c r="R67" s="276"/>
      <c r="S67" s="276"/>
      <c r="T67" s="41" t="s">
        <v>0</v>
      </c>
      <c r="U67" s="275">
        <f>E67-P67</f>
        <v>0</v>
      </c>
      <c r="V67" s="276"/>
      <c r="W67" s="276"/>
      <c r="X67" s="276"/>
      <c r="Y67" s="41" t="s">
        <v>0</v>
      </c>
    </row>
    <row r="68" spans="1:30" ht="27" customHeight="1" x14ac:dyDescent="0.15">
      <c r="A68" s="116" t="s">
        <v>43</v>
      </c>
      <c r="B68" s="89"/>
      <c r="C68" s="89"/>
      <c r="D68" s="89"/>
      <c r="E68" s="173">
        <f>I22</f>
        <v>0</v>
      </c>
      <c r="F68" s="174"/>
      <c r="G68" s="174"/>
      <c r="H68" s="174"/>
      <c r="I68" s="174"/>
      <c r="J68" s="41" t="s">
        <v>0</v>
      </c>
      <c r="K68" s="173">
        <f>M22</f>
        <v>0</v>
      </c>
      <c r="L68" s="174"/>
      <c r="M68" s="174"/>
      <c r="N68" s="174"/>
      <c r="O68" s="41" t="s">
        <v>0</v>
      </c>
      <c r="P68" s="275">
        <f>Q22</f>
        <v>0</v>
      </c>
      <c r="Q68" s="276"/>
      <c r="R68" s="276"/>
      <c r="S68" s="276"/>
      <c r="T68" s="41" t="s">
        <v>0</v>
      </c>
      <c r="U68" s="275">
        <f t="shared" ref="U68:U69" si="5">E68-P68</f>
        <v>0</v>
      </c>
      <c r="V68" s="276"/>
      <c r="W68" s="276"/>
      <c r="X68" s="276"/>
      <c r="Y68" s="41" t="s">
        <v>0</v>
      </c>
    </row>
    <row r="69" spans="1:30" x14ac:dyDescent="0.15">
      <c r="A69" s="89" t="s">
        <v>5</v>
      </c>
      <c r="B69" s="89"/>
      <c r="C69" s="89"/>
      <c r="D69" s="89"/>
      <c r="E69" s="173">
        <f>I47</f>
        <v>0</v>
      </c>
      <c r="F69" s="174"/>
      <c r="G69" s="174"/>
      <c r="H69" s="174"/>
      <c r="I69" s="174"/>
      <c r="J69" s="41" t="s">
        <v>0</v>
      </c>
      <c r="K69" s="173">
        <f>M47</f>
        <v>0</v>
      </c>
      <c r="L69" s="174"/>
      <c r="M69" s="174"/>
      <c r="N69" s="174"/>
      <c r="O69" s="41" t="s">
        <v>0</v>
      </c>
      <c r="P69" s="275">
        <f>Q47</f>
        <v>0</v>
      </c>
      <c r="Q69" s="276"/>
      <c r="R69" s="276"/>
      <c r="S69" s="276"/>
      <c r="T69" s="41" t="s">
        <v>0</v>
      </c>
      <c r="U69" s="275">
        <f t="shared" si="5"/>
        <v>0</v>
      </c>
      <c r="V69" s="276"/>
      <c r="W69" s="276"/>
      <c r="X69" s="276"/>
      <c r="Y69" s="41" t="s">
        <v>0</v>
      </c>
    </row>
    <row r="70" spans="1:30" ht="14.25" thickBot="1" x14ac:dyDescent="0.2">
      <c r="A70" s="92" t="s">
        <v>20</v>
      </c>
      <c r="B70" s="92"/>
      <c r="C70" s="92"/>
      <c r="D70" s="92"/>
      <c r="E70" s="277"/>
      <c r="F70" s="278"/>
      <c r="G70" s="278"/>
      <c r="H70" s="278"/>
      <c r="I70" s="278"/>
      <c r="J70" s="42" t="s">
        <v>0</v>
      </c>
      <c r="K70" s="279"/>
      <c r="L70" s="279"/>
      <c r="M70" s="279"/>
      <c r="N70" s="279"/>
      <c r="O70" s="279"/>
      <c r="P70" s="279"/>
      <c r="Q70" s="279"/>
      <c r="R70" s="279"/>
      <c r="S70" s="279"/>
      <c r="T70" s="279"/>
      <c r="U70" s="280">
        <f>E70</f>
        <v>0</v>
      </c>
      <c r="V70" s="281"/>
      <c r="W70" s="281"/>
      <c r="X70" s="281"/>
      <c r="Y70" s="44" t="s">
        <v>0</v>
      </c>
    </row>
    <row r="71" spans="1:30" ht="14.25" thickTop="1" x14ac:dyDescent="0.15">
      <c r="A71" s="98" t="s">
        <v>44</v>
      </c>
      <c r="B71" s="98"/>
      <c r="C71" s="98"/>
      <c r="D71" s="98"/>
      <c r="E71" s="264">
        <f>SUM(E67:I70)</f>
        <v>0</v>
      </c>
      <c r="F71" s="265"/>
      <c r="G71" s="265"/>
      <c r="H71" s="265"/>
      <c r="I71" s="265"/>
      <c r="J71" s="43" t="s">
        <v>0</v>
      </c>
      <c r="K71" s="266">
        <f>SUM(K67:N69)</f>
        <v>0</v>
      </c>
      <c r="L71" s="267"/>
      <c r="M71" s="267"/>
      <c r="N71" s="267"/>
      <c r="O71" s="43" t="s">
        <v>0</v>
      </c>
      <c r="P71" s="266">
        <f>SUM(P67:S69)</f>
        <v>0</v>
      </c>
      <c r="Q71" s="267"/>
      <c r="R71" s="267"/>
      <c r="S71" s="267"/>
      <c r="T71" s="43" t="s">
        <v>0</v>
      </c>
      <c r="U71" s="266">
        <f>SUM(U67:X70)</f>
        <v>0</v>
      </c>
      <c r="V71" s="267"/>
      <c r="W71" s="267"/>
      <c r="X71" s="267"/>
      <c r="Y71" s="43" t="s">
        <v>0</v>
      </c>
      <c r="AD71" s="81" t="str">
        <f>IF(E61=E71,"","←４-Ⅰの金額合計額と４-Ⅱの補助事業に要する経費の合計金額が一致しません。")</f>
        <v/>
      </c>
    </row>
  </sheetData>
  <sheetProtection password="CC13" sheet="1" objects="1" scenarios="1"/>
  <mergeCells count="30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E15:H15"/>
    <mergeCell ref="I15:K15"/>
    <mergeCell ref="M15:O15"/>
    <mergeCell ref="Q15:S15"/>
    <mergeCell ref="T15:V15"/>
    <mergeCell ref="W15:Y15"/>
    <mergeCell ref="A16:D16"/>
    <mergeCell ref="E16:H16"/>
    <mergeCell ref="I16:K16"/>
    <mergeCell ref="M16:O16"/>
    <mergeCell ref="Q16:S16"/>
    <mergeCell ref="T16:V16"/>
    <mergeCell ref="W16:Y16"/>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5:D6"/>
    <mergeCell ref="E5:H6"/>
    <mergeCell ref="I5:L6"/>
    <mergeCell ref="M5:P6"/>
    <mergeCell ref="T6:V6"/>
    <mergeCell ref="Q5:V5"/>
    <mergeCell ref="W5:Y6"/>
    <mergeCell ref="Q6:S6"/>
    <mergeCell ref="Z5:AC6"/>
    <mergeCell ref="A71:D71"/>
    <mergeCell ref="E71:I71"/>
    <mergeCell ref="K71:N71"/>
    <mergeCell ref="P71:S71"/>
    <mergeCell ref="U71:X71"/>
    <mergeCell ref="Z30:AC31"/>
    <mergeCell ref="Z32:AC32"/>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 ref="E68:I68"/>
    <mergeCell ref="K68:N68"/>
    <mergeCell ref="P68:S68"/>
    <mergeCell ref="U68:X68"/>
    <mergeCell ref="A61:D61"/>
    <mergeCell ref="E61:I61"/>
    <mergeCell ref="K61:S61"/>
    <mergeCell ref="T61:Y61"/>
    <mergeCell ref="A66:D66"/>
    <mergeCell ref="E66:J66"/>
    <mergeCell ref="K66:O66"/>
    <mergeCell ref="P66:T66"/>
    <mergeCell ref="U66:Y66"/>
    <mergeCell ref="A59:D59"/>
    <mergeCell ref="E59:I59"/>
    <mergeCell ref="K59:R59"/>
    <mergeCell ref="T59:Y59"/>
    <mergeCell ref="A60:D60"/>
    <mergeCell ref="E60:I60"/>
    <mergeCell ref="K60:R60"/>
    <mergeCell ref="T60:Y60"/>
    <mergeCell ref="A58:D58"/>
    <mergeCell ref="E58:I58"/>
    <mergeCell ref="K58:R58"/>
    <mergeCell ref="T58:Y58"/>
    <mergeCell ref="M54:Y54"/>
    <mergeCell ref="A56:D56"/>
    <mergeCell ref="E56:J56"/>
    <mergeCell ref="K56:S56"/>
    <mergeCell ref="T56:Y56"/>
    <mergeCell ref="A57:D57"/>
    <mergeCell ref="E57:I57"/>
    <mergeCell ref="K57:R57"/>
    <mergeCell ref="T57:Y57"/>
    <mergeCell ref="W46:Y46"/>
    <mergeCell ref="A47:H47"/>
    <mergeCell ref="I47:K47"/>
    <mergeCell ref="M47:O47"/>
    <mergeCell ref="Q47:S47"/>
    <mergeCell ref="T47:V47"/>
    <mergeCell ref="W47:Y47"/>
    <mergeCell ref="A46:D46"/>
    <mergeCell ref="E46:H46"/>
    <mergeCell ref="I46:K46"/>
    <mergeCell ref="M46:O46"/>
    <mergeCell ref="Q46:S46"/>
    <mergeCell ref="T46:V46"/>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M28:Y28"/>
    <mergeCell ref="A30:D31"/>
    <mergeCell ref="E30:H31"/>
    <mergeCell ref="I30:L31"/>
    <mergeCell ref="M30:P31"/>
    <mergeCell ref="Q30:V30"/>
    <mergeCell ref="W30:Y31"/>
    <mergeCell ref="A33:D33"/>
    <mergeCell ref="E33:H33"/>
    <mergeCell ref="I33:K33"/>
    <mergeCell ref="M33:O33"/>
    <mergeCell ref="Q33:S33"/>
    <mergeCell ref="T33:V33"/>
    <mergeCell ref="W33:Y33"/>
    <mergeCell ref="Q31:S31"/>
    <mergeCell ref="T31:V31"/>
    <mergeCell ref="A32:D32"/>
    <mergeCell ref="E32:H32"/>
    <mergeCell ref="I32:K32"/>
    <mergeCell ref="M32:O32"/>
    <mergeCell ref="Q32:S32"/>
    <mergeCell ref="T32:V32"/>
    <mergeCell ref="W32:Y32"/>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1"/>
  <sheetViews>
    <sheetView workbookViewId="0"/>
  </sheetViews>
  <sheetFormatPr defaultRowHeight="13.5" x14ac:dyDescent="0.15"/>
  <cols>
    <col min="1" max="1" width="3.625" style="28" customWidth="1"/>
    <col min="2" max="28" width="3.625" customWidth="1"/>
  </cols>
  <sheetData>
    <row r="1" spans="1:30" x14ac:dyDescent="0.15">
      <c r="A1" s="28" t="s">
        <v>144</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x14ac:dyDescent="0.15">
      <c r="A2" s="28" t="s">
        <v>145</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x14ac:dyDescent="0.15">
      <c r="B3" s="28"/>
      <c r="C3" s="28"/>
      <c r="D3" s="28"/>
      <c r="E3" s="28"/>
      <c r="F3" s="28"/>
      <c r="G3" s="28"/>
      <c r="H3" s="28"/>
      <c r="I3" s="28"/>
      <c r="J3" s="76" t="s">
        <v>96</v>
      </c>
      <c r="K3" s="76"/>
      <c r="L3" s="76"/>
      <c r="M3" s="308"/>
      <c r="N3" s="308"/>
      <c r="O3" s="308"/>
      <c r="P3" s="308"/>
      <c r="Q3" s="308"/>
      <c r="R3" s="308"/>
      <c r="S3" s="308"/>
      <c r="T3" s="308"/>
      <c r="U3" s="308"/>
      <c r="V3" s="308"/>
      <c r="W3" s="308"/>
      <c r="X3" s="308"/>
      <c r="Y3" s="308"/>
      <c r="Z3" s="28"/>
      <c r="AA3" s="28"/>
      <c r="AB3" s="28"/>
      <c r="AC3" s="28"/>
    </row>
    <row r="4" spans="1:30" x14ac:dyDescent="0.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x14ac:dyDescent="0.15">
      <c r="A5" s="89" t="s">
        <v>29</v>
      </c>
      <c r="B5" s="89"/>
      <c r="C5" s="89"/>
      <c r="D5" s="89"/>
      <c r="E5" s="116" t="s">
        <v>30</v>
      </c>
      <c r="F5" s="89"/>
      <c r="G5" s="89"/>
      <c r="H5" s="89"/>
      <c r="I5" s="116" t="s">
        <v>45</v>
      </c>
      <c r="J5" s="89"/>
      <c r="K5" s="89"/>
      <c r="L5" s="89"/>
      <c r="M5" s="89" t="s">
        <v>1</v>
      </c>
      <c r="N5" s="89"/>
      <c r="O5" s="89"/>
      <c r="P5" s="89"/>
      <c r="Q5" s="89" t="s">
        <v>10</v>
      </c>
      <c r="R5" s="89"/>
      <c r="S5" s="89"/>
      <c r="T5" s="89"/>
      <c r="U5" s="89"/>
      <c r="V5" s="89"/>
      <c r="W5" s="89" t="s">
        <v>13</v>
      </c>
      <c r="X5" s="89"/>
      <c r="Y5" s="89"/>
      <c r="Z5" s="294" t="s">
        <v>92</v>
      </c>
      <c r="AA5" s="295"/>
      <c r="AB5" s="295"/>
      <c r="AC5" s="296"/>
    </row>
    <row r="6" spans="1:30" ht="14.25" thickBot="1" x14ac:dyDescent="0.2">
      <c r="A6" s="92"/>
      <c r="B6" s="92"/>
      <c r="C6" s="92"/>
      <c r="D6" s="92"/>
      <c r="E6" s="92"/>
      <c r="F6" s="92"/>
      <c r="G6" s="92"/>
      <c r="H6" s="92"/>
      <c r="I6" s="92"/>
      <c r="J6" s="92"/>
      <c r="K6" s="92"/>
      <c r="L6" s="92"/>
      <c r="M6" s="92"/>
      <c r="N6" s="92"/>
      <c r="O6" s="92"/>
      <c r="P6" s="92"/>
      <c r="Q6" s="92" t="s">
        <v>11</v>
      </c>
      <c r="R6" s="92"/>
      <c r="S6" s="92"/>
      <c r="T6" s="92" t="s">
        <v>12</v>
      </c>
      <c r="U6" s="92"/>
      <c r="V6" s="92"/>
      <c r="W6" s="92"/>
      <c r="X6" s="92"/>
      <c r="Y6" s="92"/>
      <c r="Z6" s="294"/>
      <c r="AA6" s="295"/>
      <c r="AB6" s="295"/>
      <c r="AC6" s="296"/>
    </row>
    <row r="7" spans="1:30" ht="14.25" thickTop="1" x14ac:dyDescent="0.15">
      <c r="A7" s="297"/>
      <c r="B7" s="297"/>
      <c r="C7" s="297"/>
      <c r="D7" s="297"/>
      <c r="E7" s="297"/>
      <c r="F7" s="297"/>
      <c r="G7" s="297"/>
      <c r="H7" s="297"/>
      <c r="I7" s="319"/>
      <c r="J7" s="320"/>
      <c r="K7" s="320"/>
      <c r="L7" s="36" t="s">
        <v>0</v>
      </c>
      <c r="M7" s="319"/>
      <c r="N7" s="320"/>
      <c r="O7" s="320"/>
      <c r="P7" s="36" t="s">
        <v>0</v>
      </c>
      <c r="Q7" s="321">
        <f>ROUNDDOWN(IF($Z$7="申請者",M7*'様式２-２（１）~３（１）'!$AA$82/100,IF($Z$7="被災中小企業",'様式２-３（２）~４(申請者５)'!M7*3/4,IF($Z$7="入居事業者（被災中小企業を除く）",'様式２-３（２）~４(申請者５)'!M7*0,"0"))),0)</f>
        <v>0</v>
      </c>
      <c r="R7" s="321"/>
      <c r="S7" s="321"/>
      <c r="T7" s="322">
        <f>I7-Q7</f>
        <v>0</v>
      </c>
      <c r="U7" s="322"/>
      <c r="V7" s="322"/>
      <c r="W7" s="297"/>
      <c r="X7" s="297"/>
      <c r="Y7" s="297"/>
      <c r="Z7" s="302"/>
      <c r="AA7" s="303"/>
      <c r="AB7" s="303"/>
      <c r="AC7" s="304"/>
      <c r="AD7" s="81" t="str">
        <f t="shared" ref="AD7:AD20" si="0">IF(I7&gt;=M7,"","←補助対象経費が補助事業に要する経費を超えています")</f>
        <v/>
      </c>
    </row>
    <row r="8" spans="1:30" ht="13.5" customHeight="1" x14ac:dyDescent="0.15">
      <c r="A8" s="297"/>
      <c r="B8" s="297"/>
      <c r="C8" s="297"/>
      <c r="D8" s="297"/>
      <c r="E8" s="305"/>
      <c r="F8" s="305"/>
      <c r="G8" s="305"/>
      <c r="H8" s="305"/>
      <c r="I8" s="319"/>
      <c r="J8" s="320"/>
      <c r="K8" s="320"/>
      <c r="L8" s="36" t="s">
        <v>0</v>
      </c>
      <c r="M8" s="319"/>
      <c r="N8" s="320"/>
      <c r="O8" s="320"/>
      <c r="P8" s="36" t="s">
        <v>0</v>
      </c>
      <c r="Q8" s="321">
        <f>ROUNDDOWN(IF($Z$7="申請者",M8*'様式２-２（１）~３（１）'!$AA$82/100,IF($Z$7="被災中小企業",'様式２-３（２）~４(申請者５)'!M8*3/4,IF($Z$7="入居事業者（被災中小企業を除く）",'様式２-３（２）~４(申請者５)'!M8*0,"0"))),0)</f>
        <v>0</v>
      </c>
      <c r="R8" s="321"/>
      <c r="S8" s="321"/>
      <c r="T8" s="322">
        <f t="shared" ref="T8:T21" si="1">I8-Q8</f>
        <v>0</v>
      </c>
      <c r="U8" s="322"/>
      <c r="V8" s="322"/>
      <c r="W8" s="305"/>
      <c r="X8" s="305"/>
      <c r="Y8" s="305"/>
      <c r="Z8" s="309" t="str">
        <f>IF(Z7="","↑こちらのセルで区分を必ず選んでください。","")</f>
        <v>↑こちらのセルで区分を必ず選んでください。</v>
      </c>
      <c r="AA8" s="310"/>
      <c r="AB8" s="310"/>
      <c r="AC8" s="310"/>
      <c r="AD8" s="81" t="str">
        <f t="shared" si="0"/>
        <v/>
      </c>
    </row>
    <row r="9" spans="1:30" x14ac:dyDescent="0.15">
      <c r="A9" s="297"/>
      <c r="B9" s="297"/>
      <c r="C9" s="297"/>
      <c r="D9" s="297"/>
      <c r="E9" s="305"/>
      <c r="F9" s="305"/>
      <c r="G9" s="305"/>
      <c r="H9" s="305"/>
      <c r="I9" s="319"/>
      <c r="J9" s="320"/>
      <c r="K9" s="320"/>
      <c r="L9" s="36" t="s">
        <v>0</v>
      </c>
      <c r="M9" s="319"/>
      <c r="N9" s="320"/>
      <c r="O9" s="320"/>
      <c r="P9" s="36" t="s">
        <v>0</v>
      </c>
      <c r="Q9" s="321">
        <f>ROUNDDOWN(IF($Z$7="申請者",M9*'様式２-２（１）~３（１）'!$AA$82/100,IF($Z$7="被災中小企業",'様式２-３（２）~４(申請者５)'!M9*3/4,IF($Z$7="入居事業者（被災中小企業を除く）",'様式２-３（２）~４(申請者５)'!M9*0,"0"))),0)</f>
        <v>0</v>
      </c>
      <c r="R9" s="321"/>
      <c r="S9" s="321"/>
      <c r="T9" s="322">
        <f t="shared" si="1"/>
        <v>0</v>
      </c>
      <c r="U9" s="322"/>
      <c r="V9" s="322"/>
      <c r="W9" s="305"/>
      <c r="X9" s="305"/>
      <c r="Y9" s="305"/>
      <c r="Z9" s="311"/>
      <c r="AA9" s="312"/>
      <c r="AB9" s="312"/>
      <c r="AC9" s="312"/>
      <c r="AD9" s="81" t="str">
        <f t="shared" si="0"/>
        <v/>
      </c>
    </row>
    <row r="10" spans="1:30" x14ac:dyDescent="0.15">
      <c r="A10" s="297"/>
      <c r="B10" s="297"/>
      <c r="C10" s="297"/>
      <c r="D10" s="297"/>
      <c r="E10" s="305"/>
      <c r="F10" s="305"/>
      <c r="G10" s="305"/>
      <c r="H10" s="305"/>
      <c r="I10" s="319"/>
      <c r="J10" s="320"/>
      <c r="K10" s="320"/>
      <c r="L10" s="36" t="s">
        <v>0</v>
      </c>
      <c r="M10" s="319"/>
      <c r="N10" s="320"/>
      <c r="O10" s="320"/>
      <c r="P10" s="36" t="s">
        <v>0</v>
      </c>
      <c r="Q10" s="321">
        <f>ROUNDDOWN(IF($Z$7="申請者",M10*'様式２-２（１）~３（１）'!$AA$82/100,IF($Z$7="被災中小企業",'様式２-３（２）~４(申請者５)'!M10*3/4,IF($Z$7="入居事業者（被災中小企業を除く）",'様式２-３（２）~４(申請者５)'!M10*0,"0"))),0)</f>
        <v>0</v>
      </c>
      <c r="R10" s="321"/>
      <c r="S10" s="321"/>
      <c r="T10" s="322">
        <f t="shared" si="1"/>
        <v>0</v>
      </c>
      <c r="U10" s="322"/>
      <c r="V10" s="322"/>
      <c r="W10" s="305"/>
      <c r="X10" s="305"/>
      <c r="Y10" s="305"/>
      <c r="Z10" s="311"/>
      <c r="AA10" s="312"/>
      <c r="AB10" s="312"/>
      <c r="AC10" s="312"/>
      <c r="AD10" s="81" t="str">
        <f t="shared" si="0"/>
        <v/>
      </c>
    </row>
    <row r="11" spans="1:30" x14ac:dyDescent="0.15">
      <c r="A11" s="297"/>
      <c r="B11" s="297"/>
      <c r="C11" s="297"/>
      <c r="D11" s="297"/>
      <c r="E11" s="305"/>
      <c r="F11" s="305"/>
      <c r="G11" s="305"/>
      <c r="H11" s="305"/>
      <c r="I11" s="319"/>
      <c r="J11" s="320"/>
      <c r="K11" s="320"/>
      <c r="L11" s="36" t="s">
        <v>0</v>
      </c>
      <c r="M11" s="319"/>
      <c r="N11" s="320"/>
      <c r="O11" s="320"/>
      <c r="P11" s="36" t="s">
        <v>0</v>
      </c>
      <c r="Q11" s="321">
        <f>ROUNDDOWN(IF($Z$7="申請者",M11*'様式２-２（１）~３（１）'!$AA$82/100,IF($Z$7="被災中小企業",'様式２-３（２）~４(申請者５)'!M11*3/4,IF($Z$7="入居事業者（被災中小企業を除く）",'様式２-３（２）~４(申請者５)'!M11*0,"0"))),0)</f>
        <v>0</v>
      </c>
      <c r="R11" s="321"/>
      <c r="S11" s="321"/>
      <c r="T11" s="322">
        <f t="shared" si="1"/>
        <v>0</v>
      </c>
      <c r="U11" s="322"/>
      <c r="V11" s="322"/>
      <c r="W11" s="305"/>
      <c r="X11" s="305"/>
      <c r="Y11" s="305"/>
      <c r="Z11" s="311"/>
      <c r="AA11" s="312"/>
      <c r="AB11" s="312"/>
      <c r="AC11" s="312"/>
      <c r="AD11" s="81" t="str">
        <f t="shared" si="0"/>
        <v/>
      </c>
    </row>
    <row r="12" spans="1:30" x14ac:dyDescent="0.15">
      <c r="A12" s="297"/>
      <c r="B12" s="297"/>
      <c r="C12" s="297"/>
      <c r="D12" s="297"/>
      <c r="E12" s="305"/>
      <c r="F12" s="305"/>
      <c r="G12" s="305"/>
      <c r="H12" s="305"/>
      <c r="I12" s="319"/>
      <c r="J12" s="320"/>
      <c r="K12" s="320"/>
      <c r="L12" s="36" t="s">
        <v>0</v>
      </c>
      <c r="M12" s="319"/>
      <c r="N12" s="320"/>
      <c r="O12" s="320"/>
      <c r="P12" s="36" t="s">
        <v>0</v>
      </c>
      <c r="Q12" s="321">
        <f>ROUNDDOWN(IF($Z$7="申請者",M12*'様式２-２（１）~３（１）'!$AA$82/100,IF($Z$7="被災中小企業",'様式２-３（２）~４(申請者５)'!M12*3/4,IF($Z$7="入居事業者（被災中小企業を除く）",'様式２-３（２）~４(申請者５)'!M12*0,"0"))),0)</f>
        <v>0</v>
      </c>
      <c r="R12" s="321"/>
      <c r="S12" s="321"/>
      <c r="T12" s="322">
        <f t="shared" si="1"/>
        <v>0</v>
      </c>
      <c r="U12" s="322"/>
      <c r="V12" s="322"/>
      <c r="W12" s="305"/>
      <c r="X12" s="305"/>
      <c r="Y12" s="305"/>
      <c r="Z12" s="28"/>
      <c r="AA12" s="28"/>
      <c r="AB12" s="28"/>
      <c r="AC12" s="77"/>
      <c r="AD12" s="81" t="str">
        <f t="shared" si="0"/>
        <v/>
      </c>
    </row>
    <row r="13" spans="1:30" x14ac:dyDescent="0.15">
      <c r="A13" s="297"/>
      <c r="B13" s="297"/>
      <c r="C13" s="297"/>
      <c r="D13" s="297"/>
      <c r="E13" s="305"/>
      <c r="F13" s="305"/>
      <c r="G13" s="305"/>
      <c r="H13" s="305"/>
      <c r="I13" s="319"/>
      <c r="J13" s="320"/>
      <c r="K13" s="320"/>
      <c r="L13" s="36" t="s">
        <v>0</v>
      </c>
      <c r="M13" s="319"/>
      <c r="N13" s="320"/>
      <c r="O13" s="320"/>
      <c r="P13" s="36" t="s">
        <v>0</v>
      </c>
      <c r="Q13" s="321">
        <f>ROUNDDOWN(IF($Z$7="申請者",M13*'様式２-２（１）~３（１）'!$AA$82/100,IF($Z$7="被災中小企業",'様式２-３（２）~４(申請者５)'!M13*3/4,IF($Z$7="入居事業者（被災中小企業を除く）",'様式２-３（２）~４(申請者５)'!M13*0,"0"))),0)</f>
        <v>0</v>
      </c>
      <c r="R13" s="321"/>
      <c r="S13" s="321"/>
      <c r="T13" s="322">
        <f t="shared" si="1"/>
        <v>0</v>
      </c>
      <c r="U13" s="322"/>
      <c r="V13" s="322"/>
      <c r="W13" s="305"/>
      <c r="X13" s="305"/>
      <c r="Y13" s="305"/>
      <c r="Z13" s="28"/>
      <c r="AA13" s="28"/>
      <c r="AB13" s="28"/>
      <c r="AC13" s="77"/>
      <c r="AD13" s="81" t="str">
        <f t="shared" si="0"/>
        <v/>
      </c>
    </row>
    <row r="14" spans="1:30" x14ac:dyDescent="0.15">
      <c r="A14" s="297"/>
      <c r="B14" s="297"/>
      <c r="C14" s="297"/>
      <c r="D14" s="297"/>
      <c r="E14" s="305"/>
      <c r="F14" s="305"/>
      <c r="G14" s="305"/>
      <c r="H14" s="305"/>
      <c r="I14" s="319"/>
      <c r="J14" s="320"/>
      <c r="K14" s="320"/>
      <c r="L14" s="36" t="s">
        <v>0</v>
      </c>
      <c r="M14" s="319"/>
      <c r="N14" s="320"/>
      <c r="O14" s="320"/>
      <c r="P14" s="36" t="s">
        <v>0</v>
      </c>
      <c r="Q14" s="321">
        <f>ROUNDDOWN(IF($Z$7="申請者",M14*'様式２-２（１）~３（１）'!$AA$82/100,IF($Z$7="被災中小企業",'様式２-３（２）~４(申請者５)'!M14*3/4,IF($Z$7="入居事業者（被災中小企業を除く）",'様式２-３（２）~４(申請者５)'!M14*0,"0"))),0)</f>
        <v>0</v>
      </c>
      <c r="R14" s="321"/>
      <c r="S14" s="321"/>
      <c r="T14" s="322">
        <f t="shared" si="1"/>
        <v>0</v>
      </c>
      <c r="U14" s="322"/>
      <c r="V14" s="322"/>
      <c r="W14" s="305"/>
      <c r="X14" s="305"/>
      <c r="Y14" s="305"/>
      <c r="Z14" s="28"/>
      <c r="AA14" s="28"/>
      <c r="AB14" s="28"/>
      <c r="AC14" s="77"/>
      <c r="AD14" s="81" t="str">
        <f t="shared" si="0"/>
        <v/>
      </c>
    </row>
    <row r="15" spans="1:30" x14ac:dyDescent="0.15">
      <c r="A15" s="297"/>
      <c r="B15" s="297"/>
      <c r="C15" s="297"/>
      <c r="D15" s="297"/>
      <c r="E15" s="305"/>
      <c r="F15" s="305"/>
      <c r="G15" s="305"/>
      <c r="H15" s="305"/>
      <c r="I15" s="319"/>
      <c r="J15" s="320"/>
      <c r="K15" s="320"/>
      <c r="L15" s="36" t="s">
        <v>0</v>
      </c>
      <c r="M15" s="319"/>
      <c r="N15" s="320"/>
      <c r="O15" s="320"/>
      <c r="P15" s="36" t="s">
        <v>0</v>
      </c>
      <c r="Q15" s="321">
        <f>ROUNDDOWN(IF($Z$7="申請者",M15*'様式２-２（１）~３（１）'!$AA$82/100,IF($Z$7="被災中小企業",'様式２-３（２）~４(申請者５)'!M15*3/4,IF($Z$7="入居事業者（被災中小企業を除く）",'様式２-３（２）~４(申請者５)'!M15*0,"0"))),0)</f>
        <v>0</v>
      </c>
      <c r="R15" s="321"/>
      <c r="S15" s="321"/>
      <c r="T15" s="322">
        <f t="shared" si="1"/>
        <v>0</v>
      </c>
      <c r="U15" s="322"/>
      <c r="V15" s="322"/>
      <c r="W15" s="305"/>
      <c r="X15" s="305"/>
      <c r="Y15" s="305"/>
      <c r="Z15" s="28"/>
      <c r="AA15" s="28"/>
      <c r="AB15" s="28"/>
      <c r="AC15" s="77"/>
      <c r="AD15" s="81" t="str">
        <f t="shared" si="0"/>
        <v/>
      </c>
    </row>
    <row r="16" spans="1:30" x14ac:dyDescent="0.15">
      <c r="A16" s="297"/>
      <c r="B16" s="297"/>
      <c r="C16" s="297"/>
      <c r="D16" s="297"/>
      <c r="E16" s="305"/>
      <c r="F16" s="305"/>
      <c r="G16" s="305"/>
      <c r="H16" s="305"/>
      <c r="I16" s="319"/>
      <c r="J16" s="320"/>
      <c r="K16" s="320"/>
      <c r="L16" s="36" t="s">
        <v>0</v>
      </c>
      <c r="M16" s="319"/>
      <c r="N16" s="320"/>
      <c r="O16" s="320"/>
      <c r="P16" s="36" t="s">
        <v>0</v>
      </c>
      <c r="Q16" s="321">
        <f>ROUNDDOWN(IF($Z$7="申請者",M16*'様式２-２（１）~３（１）'!$AA$82/100,IF($Z$7="被災中小企業",'様式２-３（２）~４(申請者５)'!M16*3/4,IF($Z$7="入居事業者（被災中小企業を除く）",'様式２-３（２）~４(申請者５)'!M16*0,"0"))),0)</f>
        <v>0</v>
      </c>
      <c r="R16" s="321"/>
      <c r="S16" s="321"/>
      <c r="T16" s="322">
        <f t="shared" si="1"/>
        <v>0</v>
      </c>
      <c r="U16" s="322"/>
      <c r="V16" s="322"/>
      <c r="W16" s="305"/>
      <c r="X16" s="305"/>
      <c r="Y16" s="305"/>
      <c r="Z16" s="28"/>
      <c r="AA16" s="28"/>
      <c r="AB16" s="28"/>
      <c r="AC16" s="77"/>
      <c r="AD16" s="81" t="str">
        <f t="shared" si="0"/>
        <v/>
      </c>
    </row>
    <row r="17" spans="1:30" x14ac:dyDescent="0.15">
      <c r="A17" s="297"/>
      <c r="B17" s="297"/>
      <c r="C17" s="297"/>
      <c r="D17" s="297"/>
      <c r="E17" s="305"/>
      <c r="F17" s="305"/>
      <c r="G17" s="305"/>
      <c r="H17" s="305"/>
      <c r="I17" s="319"/>
      <c r="J17" s="320"/>
      <c r="K17" s="320"/>
      <c r="L17" s="36" t="s">
        <v>0</v>
      </c>
      <c r="M17" s="319"/>
      <c r="N17" s="320"/>
      <c r="O17" s="320"/>
      <c r="P17" s="36" t="s">
        <v>0</v>
      </c>
      <c r="Q17" s="321">
        <f>ROUNDDOWN(IF($Z$7="申請者",M17*'様式２-２（１）~３（１）'!$AA$82/100,IF($Z$7="被災中小企業",'様式２-３（２）~４(申請者５)'!M17*3/4,IF($Z$7="入居事業者（被災中小企業を除く）",'様式２-３（２）~４(申請者５)'!M17*0,"0"))),0)</f>
        <v>0</v>
      </c>
      <c r="R17" s="321"/>
      <c r="S17" s="321"/>
      <c r="T17" s="322">
        <f t="shared" si="1"/>
        <v>0</v>
      </c>
      <c r="U17" s="322"/>
      <c r="V17" s="322"/>
      <c r="W17" s="305"/>
      <c r="X17" s="305"/>
      <c r="Y17" s="305"/>
      <c r="Z17" s="28"/>
      <c r="AA17" s="28"/>
      <c r="AB17" s="28"/>
      <c r="AC17" s="77"/>
      <c r="AD17" s="81" t="str">
        <f t="shared" si="0"/>
        <v/>
      </c>
    </row>
    <row r="18" spans="1:30" x14ac:dyDescent="0.15">
      <c r="A18" s="297"/>
      <c r="B18" s="297"/>
      <c r="C18" s="297"/>
      <c r="D18" s="297"/>
      <c r="E18" s="305"/>
      <c r="F18" s="305"/>
      <c r="G18" s="305"/>
      <c r="H18" s="305"/>
      <c r="I18" s="319"/>
      <c r="J18" s="320"/>
      <c r="K18" s="320"/>
      <c r="L18" s="36" t="s">
        <v>0</v>
      </c>
      <c r="M18" s="319"/>
      <c r="N18" s="320"/>
      <c r="O18" s="320"/>
      <c r="P18" s="36" t="s">
        <v>0</v>
      </c>
      <c r="Q18" s="321">
        <f>ROUNDDOWN(IF($Z$7="申請者",M18*'様式２-２（１）~３（１）'!$AA$82/100,IF($Z$7="被災中小企業",'様式２-３（２）~４(申請者５)'!M18*3/4,IF($Z$7="入居事業者（被災中小企業を除く）",'様式２-３（２）~４(申請者５)'!M18*0,"0"))),0)</f>
        <v>0</v>
      </c>
      <c r="R18" s="321"/>
      <c r="S18" s="321"/>
      <c r="T18" s="322">
        <f t="shared" si="1"/>
        <v>0</v>
      </c>
      <c r="U18" s="322"/>
      <c r="V18" s="322"/>
      <c r="W18" s="305"/>
      <c r="X18" s="305"/>
      <c r="Y18" s="305"/>
      <c r="Z18" s="28"/>
      <c r="AA18" s="28"/>
      <c r="AB18" s="28"/>
      <c r="AC18" s="77"/>
      <c r="AD18" s="81" t="str">
        <f t="shared" si="0"/>
        <v/>
      </c>
    </row>
    <row r="19" spans="1:30" x14ac:dyDescent="0.15">
      <c r="A19" s="297"/>
      <c r="B19" s="297"/>
      <c r="C19" s="297"/>
      <c r="D19" s="297"/>
      <c r="E19" s="305"/>
      <c r="F19" s="305"/>
      <c r="G19" s="305"/>
      <c r="H19" s="305"/>
      <c r="I19" s="319"/>
      <c r="J19" s="320"/>
      <c r="K19" s="320"/>
      <c r="L19" s="36" t="s">
        <v>0</v>
      </c>
      <c r="M19" s="319"/>
      <c r="N19" s="320"/>
      <c r="O19" s="320"/>
      <c r="P19" s="36" t="s">
        <v>0</v>
      </c>
      <c r="Q19" s="321">
        <f>ROUNDDOWN(IF($Z$7="申請者",M19*'様式２-２（１）~３（１）'!$AA$82/100,IF($Z$7="被災中小企業",'様式２-３（２）~４(申請者５)'!M19*3/4,IF($Z$7="入居事業者（被災中小企業を除く）",'様式２-３（２）~４(申請者５)'!M19*0,"0"))),0)</f>
        <v>0</v>
      </c>
      <c r="R19" s="321"/>
      <c r="S19" s="321"/>
      <c r="T19" s="322">
        <f t="shared" si="1"/>
        <v>0</v>
      </c>
      <c r="U19" s="322"/>
      <c r="V19" s="322"/>
      <c r="W19" s="305"/>
      <c r="X19" s="305"/>
      <c r="Y19" s="305"/>
      <c r="Z19" s="28"/>
      <c r="AA19" s="28"/>
      <c r="AB19" s="28"/>
      <c r="AC19" s="77"/>
      <c r="AD19" s="81" t="str">
        <f t="shared" si="0"/>
        <v/>
      </c>
    </row>
    <row r="20" spans="1:30" x14ac:dyDescent="0.15">
      <c r="A20" s="297"/>
      <c r="B20" s="297"/>
      <c r="C20" s="297"/>
      <c r="D20" s="297"/>
      <c r="E20" s="305"/>
      <c r="F20" s="305"/>
      <c r="G20" s="305"/>
      <c r="H20" s="305"/>
      <c r="I20" s="319"/>
      <c r="J20" s="320"/>
      <c r="K20" s="320"/>
      <c r="L20" s="36" t="s">
        <v>0</v>
      </c>
      <c r="M20" s="319"/>
      <c r="N20" s="320"/>
      <c r="O20" s="320"/>
      <c r="P20" s="36" t="s">
        <v>0</v>
      </c>
      <c r="Q20" s="321">
        <f>ROUNDDOWN(IF($Z$7="申請者",M20*'様式２-２（１）~３（１）'!$AA$82/100,IF($Z$7="被災中小企業",'様式２-３（２）~４(申請者５)'!M20*3/4,IF($Z$7="入居事業者（被災中小企業を除く）",'様式２-３（２）~４(申請者５)'!M20*0,"0"))),0)</f>
        <v>0</v>
      </c>
      <c r="R20" s="321"/>
      <c r="S20" s="321"/>
      <c r="T20" s="322">
        <f t="shared" si="1"/>
        <v>0</v>
      </c>
      <c r="U20" s="322"/>
      <c r="V20" s="322"/>
      <c r="W20" s="305"/>
      <c r="X20" s="305"/>
      <c r="Y20" s="305"/>
      <c r="Z20" s="28"/>
      <c r="AA20" s="28"/>
      <c r="AB20" s="28"/>
      <c r="AC20" s="77"/>
      <c r="AD20" s="81" t="str">
        <f t="shared" si="0"/>
        <v/>
      </c>
    </row>
    <row r="21" spans="1:30" ht="14.25" thickBot="1" x14ac:dyDescent="0.2">
      <c r="A21" s="313"/>
      <c r="B21" s="313"/>
      <c r="C21" s="313"/>
      <c r="D21" s="313"/>
      <c r="E21" s="313"/>
      <c r="F21" s="313"/>
      <c r="G21" s="313"/>
      <c r="H21" s="313"/>
      <c r="I21" s="325"/>
      <c r="J21" s="326"/>
      <c r="K21" s="326"/>
      <c r="L21" s="38" t="s">
        <v>0</v>
      </c>
      <c r="M21" s="325"/>
      <c r="N21" s="326"/>
      <c r="O21" s="326"/>
      <c r="P21" s="38" t="s">
        <v>0</v>
      </c>
      <c r="Q21" s="327">
        <f>ROUNDDOWN(IF($Z$7="申請者",M21*'様式２-２（１）~３（１）'!$AA$82/100,IF($Z$7="被災中小企業",'様式２-３（２）~４(申請者５)'!M21*3/4,IF($Z$7="入居事業者（被災中小企業を除く）",'様式２-３（２）~４(申請者５)'!M21*0,"0"))),0)</f>
        <v>0</v>
      </c>
      <c r="R21" s="327"/>
      <c r="S21" s="327"/>
      <c r="T21" s="328">
        <f t="shared" si="1"/>
        <v>0</v>
      </c>
      <c r="U21" s="328"/>
      <c r="V21" s="328"/>
      <c r="W21" s="313"/>
      <c r="X21" s="313"/>
      <c r="Y21" s="313"/>
      <c r="Z21" s="28"/>
      <c r="AA21" s="28"/>
      <c r="AB21" s="28"/>
      <c r="AC21" s="77"/>
      <c r="AD21" s="81" t="str">
        <f>IF(I21&gt;=M21,"","←補助対象経費が補助事業に要する経費を超えています")</f>
        <v/>
      </c>
    </row>
    <row r="22" spans="1:30" ht="14.25" thickTop="1" x14ac:dyDescent="0.15">
      <c r="A22" s="124" t="s">
        <v>6</v>
      </c>
      <c r="B22" s="125"/>
      <c r="C22" s="125"/>
      <c r="D22" s="125"/>
      <c r="E22" s="125"/>
      <c r="F22" s="125"/>
      <c r="G22" s="125"/>
      <c r="H22" s="126"/>
      <c r="I22" s="323">
        <f>SUM(I7:K21)</f>
        <v>0</v>
      </c>
      <c r="J22" s="324"/>
      <c r="K22" s="324"/>
      <c r="L22" s="39" t="s">
        <v>0</v>
      </c>
      <c r="M22" s="323">
        <f>SUM(M7:O21)</f>
        <v>0</v>
      </c>
      <c r="N22" s="324"/>
      <c r="O22" s="324"/>
      <c r="P22" s="39" t="s">
        <v>0</v>
      </c>
      <c r="Q22" s="322">
        <f>SUM(Q7:S21)</f>
        <v>0</v>
      </c>
      <c r="R22" s="322"/>
      <c r="S22" s="322"/>
      <c r="T22" s="322">
        <f>SUM(T7:V21)</f>
        <v>0</v>
      </c>
      <c r="U22" s="322"/>
      <c r="V22" s="322"/>
      <c r="W22" s="297"/>
      <c r="X22" s="297"/>
      <c r="Y22" s="297"/>
      <c r="Z22" s="28"/>
      <c r="AA22" s="28"/>
      <c r="AB22" s="28"/>
      <c r="AC22" s="28"/>
    </row>
    <row r="23" spans="1:30" x14ac:dyDescent="0.15">
      <c r="A23" s="28" t="s">
        <v>146</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x14ac:dyDescent="0.15">
      <c r="A26" s="28" t="s">
        <v>143</v>
      </c>
    </row>
    <row r="27" spans="1:30" x14ac:dyDescent="0.15">
      <c r="A27" s="28" t="s">
        <v>32</v>
      </c>
    </row>
    <row r="28" spans="1:30" x14ac:dyDescent="0.15">
      <c r="J28" s="76" t="s">
        <v>96</v>
      </c>
      <c r="K28" s="49"/>
      <c r="L28" s="49"/>
      <c r="M28" s="268" t="str">
        <f>IF(M3="","",M3)</f>
        <v/>
      </c>
      <c r="N28" s="268"/>
      <c r="O28" s="268"/>
      <c r="P28" s="268"/>
      <c r="Q28" s="268"/>
      <c r="R28" s="268"/>
      <c r="S28" s="268"/>
      <c r="T28" s="268"/>
      <c r="U28" s="268"/>
      <c r="V28" s="268"/>
      <c r="W28" s="268"/>
      <c r="X28" s="268"/>
      <c r="Y28" s="268"/>
    </row>
    <row r="30" spans="1:30" x14ac:dyDescent="0.15">
      <c r="A30" s="89" t="s">
        <v>29</v>
      </c>
      <c r="B30" s="89"/>
      <c r="C30" s="89"/>
      <c r="D30" s="89"/>
      <c r="E30" s="116" t="s">
        <v>30</v>
      </c>
      <c r="F30" s="89"/>
      <c r="G30" s="89"/>
      <c r="H30" s="89"/>
      <c r="I30" s="116" t="s">
        <v>45</v>
      </c>
      <c r="J30" s="89"/>
      <c r="K30" s="89"/>
      <c r="L30" s="89"/>
      <c r="M30" s="89" t="s">
        <v>1</v>
      </c>
      <c r="N30" s="89"/>
      <c r="O30" s="89"/>
      <c r="P30" s="89"/>
      <c r="Q30" s="89" t="s">
        <v>10</v>
      </c>
      <c r="R30" s="89"/>
      <c r="S30" s="89"/>
      <c r="T30" s="89"/>
      <c r="U30" s="89"/>
      <c r="V30" s="89"/>
      <c r="W30" s="89" t="s">
        <v>13</v>
      </c>
      <c r="X30" s="89"/>
      <c r="Y30" s="89"/>
      <c r="Z30" s="269" t="s">
        <v>92</v>
      </c>
      <c r="AA30" s="270"/>
      <c r="AB30" s="270"/>
      <c r="AC30" s="271"/>
    </row>
    <row r="31" spans="1:30" ht="14.25" thickBot="1" x14ac:dyDescent="0.2">
      <c r="A31" s="92"/>
      <c r="B31" s="92"/>
      <c r="C31" s="92"/>
      <c r="D31" s="92"/>
      <c r="E31" s="92"/>
      <c r="F31" s="92"/>
      <c r="G31" s="92"/>
      <c r="H31" s="92"/>
      <c r="I31" s="92"/>
      <c r="J31" s="92"/>
      <c r="K31" s="92"/>
      <c r="L31" s="92"/>
      <c r="M31" s="92"/>
      <c r="N31" s="92"/>
      <c r="O31" s="92"/>
      <c r="P31" s="92"/>
      <c r="Q31" s="92" t="s">
        <v>11</v>
      </c>
      <c r="R31" s="92"/>
      <c r="S31" s="92"/>
      <c r="T31" s="92" t="s">
        <v>12</v>
      </c>
      <c r="U31" s="92"/>
      <c r="V31" s="92"/>
      <c r="W31" s="92"/>
      <c r="X31" s="92"/>
      <c r="Y31" s="92"/>
      <c r="Z31" s="269"/>
      <c r="AA31" s="270"/>
      <c r="AB31" s="270"/>
      <c r="AC31" s="271"/>
    </row>
    <row r="32" spans="1:30" ht="14.25" thickTop="1" x14ac:dyDescent="0.15">
      <c r="A32" s="285"/>
      <c r="B32" s="285"/>
      <c r="C32" s="285"/>
      <c r="D32" s="285"/>
      <c r="E32" s="285"/>
      <c r="F32" s="285"/>
      <c r="G32" s="285"/>
      <c r="H32" s="285"/>
      <c r="I32" s="117"/>
      <c r="J32" s="118"/>
      <c r="K32" s="118"/>
      <c r="L32" s="36" t="s">
        <v>0</v>
      </c>
      <c r="M32" s="117"/>
      <c r="N32" s="118"/>
      <c r="O32" s="118"/>
      <c r="P32" s="36" t="s">
        <v>0</v>
      </c>
      <c r="Q32" s="286">
        <f>ROUNDDOWN(IF($Z$32="申請者",M32*'様式２-２（１）~３（１）'!$AA$82/100,IF($Z$32="被災中小企業",'様式２-３（２）~４(申請者５)'!M32*3/4,IF($Z$32="入居事業者（被災中小企業を除く）",'様式２-３（２）~４(申請者５)'!M32*0,"0"))),0)</f>
        <v>0</v>
      </c>
      <c r="R32" s="286"/>
      <c r="S32" s="286"/>
      <c r="T32" s="231">
        <f>I32-Q32</f>
        <v>0</v>
      </c>
      <c r="U32" s="231"/>
      <c r="V32" s="231"/>
      <c r="W32" s="285"/>
      <c r="X32" s="285"/>
      <c r="Y32" s="285"/>
      <c r="Z32" s="272" t="str">
        <f>IF(Z7="","",Z7)</f>
        <v/>
      </c>
      <c r="AA32" s="273"/>
      <c r="AB32" s="273"/>
      <c r="AC32" s="274"/>
      <c r="AD32" s="23" t="str">
        <f>IF(I32&gt;=M32,"","←補助対象経費が補助事業に要する経費を超えています")</f>
        <v/>
      </c>
    </row>
    <row r="33" spans="1:30" x14ac:dyDescent="0.15">
      <c r="A33" s="285"/>
      <c r="B33" s="285"/>
      <c r="C33" s="285"/>
      <c r="D33" s="285"/>
      <c r="E33" s="112"/>
      <c r="F33" s="112"/>
      <c r="G33" s="112"/>
      <c r="H33" s="112"/>
      <c r="I33" s="117"/>
      <c r="J33" s="118"/>
      <c r="K33" s="118"/>
      <c r="L33" s="36" t="s">
        <v>0</v>
      </c>
      <c r="M33" s="117"/>
      <c r="N33" s="118"/>
      <c r="O33" s="118"/>
      <c r="P33" s="36" t="s">
        <v>0</v>
      </c>
      <c r="Q33" s="231">
        <f>ROUNDDOWN(IF($Z$32="申請者",M33*'様式２-２（１）~３（１）'!$AA$82/100,IF($Z$32="被災中小企業",'様式２-３（２）~４(申請者５)'!M33*3/4,IF($Z$32="入居事業者（被災中小企業を除く）",'様式２-３（２）~４(申請者５)'!M33*0,"0"))),0)</f>
        <v>0</v>
      </c>
      <c r="R33" s="231"/>
      <c r="S33" s="231"/>
      <c r="T33" s="231">
        <f t="shared" ref="T33:T46" si="2">I33-Q33</f>
        <v>0</v>
      </c>
      <c r="U33" s="231"/>
      <c r="V33" s="231"/>
      <c r="W33" s="112"/>
      <c r="X33" s="112"/>
      <c r="Y33" s="112"/>
      <c r="Z33" s="52"/>
      <c r="AA33" s="53"/>
      <c r="AB33" s="53"/>
      <c r="AC33" s="53"/>
      <c r="AD33" s="23" t="str">
        <f t="shared" ref="AD33" si="3">IF(I33&gt;=M33,"","←補助対象経費が補助事業に要する経費を超えています")</f>
        <v/>
      </c>
    </row>
    <row r="34" spans="1:30" x14ac:dyDescent="0.15">
      <c r="A34" s="285"/>
      <c r="B34" s="285"/>
      <c r="C34" s="285"/>
      <c r="D34" s="285"/>
      <c r="E34" s="112"/>
      <c r="F34" s="112"/>
      <c r="G34" s="112"/>
      <c r="H34" s="112"/>
      <c r="I34" s="117"/>
      <c r="J34" s="118"/>
      <c r="K34" s="118"/>
      <c r="L34" s="36" t="s">
        <v>0</v>
      </c>
      <c r="M34" s="117"/>
      <c r="N34" s="118"/>
      <c r="O34" s="118"/>
      <c r="P34" s="36" t="s">
        <v>0</v>
      </c>
      <c r="Q34" s="231">
        <f>ROUNDDOWN(IF($Z$32="申請者",M34*'様式２-２（１）~３（１）'!$AA$82/100,IF($Z$32="被災中小企業",'様式２-３（２）~４(申請者５)'!M34*3/4,IF($Z$32="入居事業者（被災中小企業を除く）",'様式２-３（２）~４(申請者５)'!M34*0,"0"))),0)</f>
        <v>0</v>
      </c>
      <c r="R34" s="231"/>
      <c r="S34" s="231"/>
      <c r="T34" s="231">
        <f t="shared" si="2"/>
        <v>0</v>
      </c>
      <c r="U34" s="231"/>
      <c r="V34" s="231"/>
      <c r="W34" s="112"/>
      <c r="X34" s="112"/>
      <c r="Y34" s="112"/>
      <c r="AC34" s="23" t="str">
        <f t="shared" ref="AC34" si="4">IF(I34&gt;=M34,"","←補助対象経費が補助事業に要する経費を超えています")</f>
        <v/>
      </c>
      <c r="AD34" s="23" t="str">
        <f>IF(I34&gt;=M34,"","←補助対象経費が補助事業に要する経費を超えています")</f>
        <v/>
      </c>
    </row>
    <row r="35" spans="1:30" x14ac:dyDescent="0.15">
      <c r="A35" s="285"/>
      <c r="B35" s="285"/>
      <c r="C35" s="285"/>
      <c r="D35" s="285"/>
      <c r="E35" s="112"/>
      <c r="F35" s="112"/>
      <c r="G35" s="112"/>
      <c r="H35" s="112"/>
      <c r="I35" s="117"/>
      <c r="J35" s="118"/>
      <c r="K35" s="118"/>
      <c r="L35" s="36" t="s">
        <v>0</v>
      </c>
      <c r="M35" s="117"/>
      <c r="N35" s="118"/>
      <c r="O35" s="118"/>
      <c r="P35" s="36" t="s">
        <v>0</v>
      </c>
      <c r="Q35" s="231">
        <f>ROUNDDOWN(IF($Z$32="申請者",M35*'様式２-２（１）~３（１）'!$AA$82/100,IF($Z$32="被災中小企業",'様式２-３（２）~４(申請者５)'!M35*3/4,IF($Z$32="入居事業者（被災中小企業を除く）",'様式２-３（２）~４(申請者５)'!M35*0,"0"))),0)</f>
        <v>0</v>
      </c>
      <c r="R35" s="231"/>
      <c r="S35" s="231"/>
      <c r="T35" s="231">
        <f t="shared" si="2"/>
        <v>0</v>
      </c>
      <c r="U35" s="231"/>
      <c r="V35" s="231"/>
      <c r="W35" s="112"/>
      <c r="X35" s="112"/>
      <c r="Y35" s="112"/>
      <c r="AC35" s="23"/>
      <c r="AD35" s="23" t="str">
        <f t="shared" ref="AD35:AD46" si="5">IF(I35&gt;=M35,"","←補助対象経費が補助事業に要する経費を超えています")</f>
        <v/>
      </c>
    </row>
    <row r="36" spans="1:30" x14ac:dyDescent="0.15">
      <c r="A36" s="285"/>
      <c r="B36" s="285"/>
      <c r="C36" s="285"/>
      <c r="D36" s="285"/>
      <c r="E36" s="112"/>
      <c r="F36" s="112"/>
      <c r="G36" s="112"/>
      <c r="H36" s="112"/>
      <c r="I36" s="117"/>
      <c r="J36" s="118"/>
      <c r="K36" s="118"/>
      <c r="L36" s="36" t="s">
        <v>0</v>
      </c>
      <c r="M36" s="117"/>
      <c r="N36" s="118"/>
      <c r="O36" s="118"/>
      <c r="P36" s="36" t="s">
        <v>0</v>
      </c>
      <c r="Q36" s="231">
        <f>ROUNDDOWN(IF($Z$32="申請者",M36*'様式２-２（１）~３（１）'!$AA$82/100,IF($Z$32="被災中小企業",'様式２-３（２）~４(申請者５)'!M36*3/4,IF($Z$32="入居事業者（被災中小企業を除く）",'様式２-３（２）~４(申請者５)'!M36*0,"0"))),0)</f>
        <v>0</v>
      </c>
      <c r="R36" s="231"/>
      <c r="S36" s="231"/>
      <c r="T36" s="231">
        <f t="shared" si="2"/>
        <v>0</v>
      </c>
      <c r="U36" s="231"/>
      <c r="V36" s="231"/>
      <c r="W36" s="112"/>
      <c r="X36" s="112"/>
      <c r="Y36" s="112"/>
      <c r="AC36" s="23"/>
      <c r="AD36" s="23" t="str">
        <f t="shared" si="5"/>
        <v/>
      </c>
    </row>
    <row r="37" spans="1:30" x14ac:dyDescent="0.15">
      <c r="A37" s="285"/>
      <c r="B37" s="285"/>
      <c r="C37" s="285"/>
      <c r="D37" s="285"/>
      <c r="E37" s="112"/>
      <c r="F37" s="112"/>
      <c r="G37" s="112"/>
      <c r="H37" s="112"/>
      <c r="I37" s="117"/>
      <c r="J37" s="118"/>
      <c r="K37" s="118"/>
      <c r="L37" s="36" t="s">
        <v>0</v>
      </c>
      <c r="M37" s="117"/>
      <c r="N37" s="118"/>
      <c r="O37" s="118"/>
      <c r="P37" s="36" t="s">
        <v>0</v>
      </c>
      <c r="Q37" s="231">
        <f>ROUNDDOWN(IF($Z$32="申請者",M37*'様式２-２（１）~３（１）'!$AA$82/100,IF($Z$32="被災中小企業",'様式２-３（２）~４(申請者５)'!M37*3/4,IF($Z$32="入居事業者（被災中小企業を除く）",'様式２-３（２）~４(申請者５)'!M37*0,"0"))),0)</f>
        <v>0</v>
      </c>
      <c r="R37" s="231"/>
      <c r="S37" s="231"/>
      <c r="T37" s="231">
        <f t="shared" si="2"/>
        <v>0</v>
      </c>
      <c r="U37" s="231"/>
      <c r="V37" s="231"/>
      <c r="W37" s="112"/>
      <c r="X37" s="112"/>
      <c r="Y37" s="112"/>
      <c r="AC37" s="23"/>
      <c r="AD37" s="23" t="str">
        <f>IF(I37&gt;=M37,"","←補助対象経費が補助事業に要する経費を超えています")</f>
        <v/>
      </c>
    </row>
    <row r="38" spans="1:30" x14ac:dyDescent="0.15">
      <c r="A38" s="285"/>
      <c r="B38" s="285"/>
      <c r="C38" s="285"/>
      <c r="D38" s="285"/>
      <c r="E38" s="112"/>
      <c r="F38" s="112"/>
      <c r="G38" s="112"/>
      <c r="H38" s="112"/>
      <c r="I38" s="117"/>
      <c r="J38" s="118"/>
      <c r="K38" s="118"/>
      <c r="L38" s="36" t="s">
        <v>0</v>
      </c>
      <c r="M38" s="117"/>
      <c r="N38" s="118"/>
      <c r="O38" s="118"/>
      <c r="P38" s="36" t="s">
        <v>0</v>
      </c>
      <c r="Q38" s="231">
        <f>ROUNDDOWN(IF($Z$32="申請者",M38*'様式２-２（１）~３（１）'!$AA$82/100,IF($Z$32="被災中小企業",'様式２-３（２）~４(申請者５)'!M38*3/4,IF($Z$32="入居事業者（被災中小企業を除く）",'様式２-３（２）~４(申請者５)'!M38*0,"0"))),0)</f>
        <v>0</v>
      </c>
      <c r="R38" s="231"/>
      <c r="S38" s="231"/>
      <c r="T38" s="231">
        <f t="shared" si="2"/>
        <v>0</v>
      </c>
      <c r="U38" s="231"/>
      <c r="V38" s="231"/>
      <c r="W38" s="112"/>
      <c r="X38" s="112"/>
      <c r="Y38" s="112"/>
      <c r="AC38" s="23"/>
      <c r="AD38" s="23" t="str">
        <f t="shared" si="5"/>
        <v/>
      </c>
    </row>
    <row r="39" spans="1:30" x14ac:dyDescent="0.15">
      <c r="A39" s="285"/>
      <c r="B39" s="285"/>
      <c r="C39" s="285"/>
      <c r="D39" s="285"/>
      <c r="E39" s="112"/>
      <c r="F39" s="112"/>
      <c r="G39" s="112"/>
      <c r="H39" s="112"/>
      <c r="I39" s="117"/>
      <c r="J39" s="118"/>
      <c r="K39" s="118"/>
      <c r="L39" s="36" t="s">
        <v>0</v>
      </c>
      <c r="M39" s="117"/>
      <c r="N39" s="118"/>
      <c r="O39" s="118"/>
      <c r="P39" s="36" t="s">
        <v>0</v>
      </c>
      <c r="Q39" s="231">
        <f>ROUNDDOWN(IF($Z$32="申請者",M39*'様式２-２（１）~３（１）'!$AA$82/100,IF($Z$32="被災中小企業",'様式２-３（２）~４(申請者５)'!M39*3/4,IF($Z$32="入居事業者（被災中小企業を除く）",'様式２-３（２）~４(申請者５)'!M39*0,"0"))),0)</f>
        <v>0</v>
      </c>
      <c r="R39" s="231"/>
      <c r="S39" s="231"/>
      <c r="T39" s="231">
        <f t="shared" si="2"/>
        <v>0</v>
      </c>
      <c r="U39" s="231"/>
      <c r="V39" s="231"/>
      <c r="W39" s="112"/>
      <c r="X39" s="112"/>
      <c r="Y39" s="112"/>
      <c r="AC39" s="23"/>
      <c r="AD39" s="23" t="str">
        <f t="shared" si="5"/>
        <v/>
      </c>
    </row>
    <row r="40" spans="1:30" x14ac:dyDescent="0.15">
      <c r="A40" s="285"/>
      <c r="B40" s="285"/>
      <c r="C40" s="285"/>
      <c r="D40" s="285"/>
      <c r="E40" s="112"/>
      <c r="F40" s="112"/>
      <c r="G40" s="112"/>
      <c r="H40" s="112"/>
      <c r="I40" s="117"/>
      <c r="J40" s="118"/>
      <c r="K40" s="118"/>
      <c r="L40" s="36" t="s">
        <v>0</v>
      </c>
      <c r="M40" s="117"/>
      <c r="N40" s="118"/>
      <c r="O40" s="118"/>
      <c r="P40" s="36" t="s">
        <v>0</v>
      </c>
      <c r="Q40" s="231">
        <f>ROUNDDOWN(IF($Z$32="申請者",M40*'様式２-２（１）~３（１）'!$AA$82/100,IF($Z$32="被災中小企業",'様式２-３（２）~４(申請者５)'!M40*3/4,IF($Z$32="入居事業者（被災中小企業を除く）",'様式２-３（２）~４(申請者５)'!M40*0,"0"))),0)</f>
        <v>0</v>
      </c>
      <c r="R40" s="231"/>
      <c r="S40" s="231"/>
      <c r="T40" s="231">
        <f t="shared" si="2"/>
        <v>0</v>
      </c>
      <c r="U40" s="231"/>
      <c r="V40" s="231"/>
      <c r="W40" s="112"/>
      <c r="X40" s="112"/>
      <c r="Y40" s="112"/>
      <c r="AC40" s="23"/>
      <c r="AD40" s="23" t="str">
        <f t="shared" si="5"/>
        <v/>
      </c>
    </row>
    <row r="41" spans="1:30" x14ac:dyDescent="0.15">
      <c r="A41" s="285"/>
      <c r="B41" s="285"/>
      <c r="C41" s="285"/>
      <c r="D41" s="285"/>
      <c r="E41" s="112"/>
      <c r="F41" s="112"/>
      <c r="G41" s="112"/>
      <c r="H41" s="112"/>
      <c r="I41" s="117"/>
      <c r="J41" s="118"/>
      <c r="K41" s="118"/>
      <c r="L41" s="36" t="s">
        <v>0</v>
      </c>
      <c r="M41" s="117"/>
      <c r="N41" s="118"/>
      <c r="O41" s="118"/>
      <c r="P41" s="36" t="s">
        <v>0</v>
      </c>
      <c r="Q41" s="231">
        <f>ROUNDDOWN(IF($Z$32="申請者",M41*'様式２-２（１）~３（１）'!$AA$82/100,IF($Z$32="被災中小企業",'様式２-３（２）~４(申請者５)'!M41*3/4,IF($Z$32="入居事業者（被災中小企業を除く）",'様式２-３（２）~４(申請者５)'!M41*0,"0"))),0)</f>
        <v>0</v>
      </c>
      <c r="R41" s="231"/>
      <c r="S41" s="231"/>
      <c r="T41" s="231">
        <f t="shared" si="2"/>
        <v>0</v>
      </c>
      <c r="U41" s="231"/>
      <c r="V41" s="231"/>
      <c r="W41" s="112"/>
      <c r="X41" s="112"/>
      <c r="Y41" s="112"/>
      <c r="AC41" s="23"/>
      <c r="AD41" s="23" t="str">
        <f t="shared" si="5"/>
        <v/>
      </c>
    </row>
    <row r="42" spans="1:30" x14ac:dyDescent="0.15">
      <c r="A42" s="285"/>
      <c r="B42" s="285"/>
      <c r="C42" s="285"/>
      <c r="D42" s="285"/>
      <c r="E42" s="112"/>
      <c r="F42" s="112"/>
      <c r="G42" s="112"/>
      <c r="H42" s="112"/>
      <c r="I42" s="117"/>
      <c r="J42" s="118"/>
      <c r="K42" s="118"/>
      <c r="L42" s="36" t="s">
        <v>0</v>
      </c>
      <c r="M42" s="117"/>
      <c r="N42" s="118"/>
      <c r="O42" s="118"/>
      <c r="P42" s="36" t="s">
        <v>0</v>
      </c>
      <c r="Q42" s="231">
        <f>ROUNDDOWN(IF($Z$32="申請者",M42*'様式２-２（１）~３（１）'!$AA$82/100,IF($Z$32="被災中小企業",'様式２-３（２）~４(申請者５)'!M42*3/4,IF($Z$32="入居事業者（被災中小企業を除く）",'様式２-３（２）~４(申請者５)'!M42*0,"0"))),0)</f>
        <v>0</v>
      </c>
      <c r="R42" s="231"/>
      <c r="S42" s="231"/>
      <c r="T42" s="231">
        <f t="shared" si="2"/>
        <v>0</v>
      </c>
      <c r="U42" s="231"/>
      <c r="V42" s="231"/>
      <c r="W42" s="112"/>
      <c r="X42" s="112"/>
      <c r="Y42" s="112"/>
      <c r="AC42" s="23"/>
      <c r="AD42" s="23" t="str">
        <f t="shared" si="5"/>
        <v/>
      </c>
    </row>
    <row r="43" spans="1:30" x14ac:dyDescent="0.15">
      <c r="A43" s="285"/>
      <c r="B43" s="285"/>
      <c r="C43" s="285"/>
      <c r="D43" s="285"/>
      <c r="E43" s="112"/>
      <c r="F43" s="112"/>
      <c r="G43" s="112"/>
      <c r="H43" s="112"/>
      <c r="I43" s="117"/>
      <c r="J43" s="118"/>
      <c r="K43" s="118"/>
      <c r="L43" s="36" t="s">
        <v>0</v>
      </c>
      <c r="M43" s="117"/>
      <c r="N43" s="118"/>
      <c r="O43" s="118"/>
      <c r="P43" s="36" t="s">
        <v>0</v>
      </c>
      <c r="Q43" s="231">
        <f>ROUNDDOWN(IF($Z$32="申請者",M43*'様式２-２（１）~３（１）'!$AA$82/100,IF($Z$32="被災中小企業",'様式２-３（２）~４(申請者５)'!M43*3/4,IF($Z$32="入居事業者（被災中小企業を除く）",'様式２-３（２）~４(申請者５)'!M43*0,"0"))),0)</f>
        <v>0</v>
      </c>
      <c r="R43" s="231"/>
      <c r="S43" s="231"/>
      <c r="T43" s="231">
        <f t="shared" si="2"/>
        <v>0</v>
      </c>
      <c r="U43" s="231"/>
      <c r="V43" s="231"/>
      <c r="W43" s="112"/>
      <c r="X43" s="112"/>
      <c r="Y43" s="112"/>
      <c r="AC43" s="23"/>
      <c r="AD43" s="23" t="str">
        <f t="shared" si="5"/>
        <v/>
      </c>
    </row>
    <row r="44" spans="1:30" x14ac:dyDescent="0.15">
      <c r="A44" s="285"/>
      <c r="B44" s="285"/>
      <c r="C44" s="285"/>
      <c r="D44" s="285"/>
      <c r="E44" s="112"/>
      <c r="F44" s="112"/>
      <c r="G44" s="112"/>
      <c r="H44" s="112"/>
      <c r="I44" s="117"/>
      <c r="J44" s="118"/>
      <c r="K44" s="118"/>
      <c r="L44" s="36" t="s">
        <v>0</v>
      </c>
      <c r="M44" s="117"/>
      <c r="N44" s="118"/>
      <c r="O44" s="118"/>
      <c r="P44" s="36" t="s">
        <v>0</v>
      </c>
      <c r="Q44" s="231">
        <f>ROUNDDOWN(IF($Z$32="申請者",M44*'様式２-２（１）~３（１）'!$AA$82/100,IF($Z$32="被災中小企業",'様式２-３（２）~４(申請者５)'!M44*3/4,IF($Z$32="入居事業者（被災中小企業を除く）",'様式２-３（２）~４(申請者５)'!M44*0,"0"))),0)</f>
        <v>0</v>
      </c>
      <c r="R44" s="231"/>
      <c r="S44" s="231"/>
      <c r="T44" s="231">
        <f t="shared" si="2"/>
        <v>0</v>
      </c>
      <c r="U44" s="231"/>
      <c r="V44" s="231"/>
      <c r="W44" s="112"/>
      <c r="X44" s="112"/>
      <c r="Y44" s="112"/>
      <c r="AC44" s="23"/>
      <c r="AD44" s="23" t="str">
        <f t="shared" si="5"/>
        <v/>
      </c>
    </row>
    <row r="45" spans="1:30" x14ac:dyDescent="0.15">
      <c r="A45" s="285"/>
      <c r="B45" s="285"/>
      <c r="C45" s="285"/>
      <c r="D45" s="285"/>
      <c r="E45" s="112"/>
      <c r="F45" s="112"/>
      <c r="G45" s="112"/>
      <c r="H45" s="112"/>
      <c r="I45" s="117"/>
      <c r="J45" s="118"/>
      <c r="K45" s="118"/>
      <c r="L45" s="36" t="s">
        <v>0</v>
      </c>
      <c r="M45" s="117"/>
      <c r="N45" s="118"/>
      <c r="O45" s="118"/>
      <c r="P45" s="36" t="s">
        <v>0</v>
      </c>
      <c r="Q45" s="231">
        <f>ROUNDDOWN(IF($Z$32="申請者",M45*'様式２-２（１）~３（１）'!$AA$82/100,IF($Z$32="被災中小企業",'様式２-３（２）~４(申請者５)'!M45*3/4,IF($Z$32="入居事業者（被災中小企業を除く）",'様式２-３（２）~４(申請者５)'!M45*0,"0"))),0)</f>
        <v>0</v>
      </c>
      <c r="R45" s="231"/>
      <c r="S45" s="231"/>
      <c r="T45" s="231">
        <f t="shared" si="2"/>
        <v>0</v>
      </c>
      <c r="U45" s="231"/>
      <c r="V45" s="231"/>
      <c r="W45" s="112"/>
      <c r="X45" s="112"/>
      <c r="Y45" s="112"/>
      <c r="AC45" s="23"/>
      <c r="AD45" s="23" t="str">
        <f t="shared" si="5"/>
        <v/>
      </c>
    </row>
    <row r="46" spans="1:30" ht="14.25" thickBot="1" x14ac:dyDescent="0.2">
      <c r="A46" s="147"/>
      <c r="B46" s="147"/>
      <c r="C46" s="147"/>
      <c r="D46" s="147"/>
      <c r="E46" s="147"/>
      <c r="F46" s="147"/>
      <c r="G46" s="147"/>
      <c r="H46" s="147"/>
      <c r="I46" s="145"/>
      <c r="J46" s="146"/>
      <c r="K46" s="146"/>
      <c r="L46" s="38" t="s">
        <v>0</v>
      </c>
      <c r="M46" s="145"/>
      <c r="N46" s="146"/>
      <c r="O46" s="146"/>
      <c r="P46" s="38" t="s">
        <v>0</v>
      </c>
      <c r="Q46" s="287">
        <f>ROUNDDOWN(IF($Z$32="申請者",M46*'様式２-２（１）~３（１）'!$AA$82/100,IF($Z$32="被災中小企業",'様式２-３（２）~４(申請者５)'!M46*3/4,IF($Z$32="入居事業者（被災中小企業を除く）",'様式２-３（２）~４(申請者５)'!M46*0,"0"))),0)</f>
        <v>0</v>
      </c>
      <c r="R46" s="287"/>
      <c r="S46" s="287"/>
      <c r="T46" s="287">
        <f t="shared" si="2"/>
        <v>0</v>
      </c>
      <c r="U46" s="287"/>
      <c r="V46" s="287"/>
      <c r="W46" s="147"/>
      <c r="X46" s="147"/>
      <c r="Y46" s="147"/>
      <c r="AC46" s="23"/>
      <c r="AD46" s="23" t="str">
        <f t="shared" si="5"/>
        <v/>
      </c>
    </row>
    <row r="47" spans="1:30" ht="14.25" thickTop="1" x14ac:dyDescent="0.15">
      <c r="A47" s="124" t="s">
        <v>6</v>
      </c>
      <c r="B47" s="125"/>
      <c r="C47" s="125"/>
      <c r="D47" s="125"/>
      <c r="E47" s="125"/>
      <c r="F47" s="125"/>
      <c r="G47" s="125"/>
      <c r="H47" s="126"/>
      <c r="I47" s="99">
        <f>SUM(I32:K46)</f>
        <v>0</v>
      </c>
      <c r="J47" s="100"/>
      <c r="K47" s="100"/>
      <c r="L47" s="39" t="s">
        <v>0</v>
      </c>
      <c r="M47" s="99">
        <f>SUM(M32:O46)</f>
        <v>0</v>
      </c>
      <c r="N47" s="100"/>
      <c r="O47" s="100"/>
      <c r="P47" s="39" t="s">
        <v>0</v>
      </c>
      <c r="Q47" s="231">
        <f>SUM(Q32:S46)</f>
        <v>0</v>
      </c>
      <c r="R47" s="231"/>
      <c r="S47" s="231"/>
      <c r="T47" s="231">
        <f>SUM(T32:V46)</f>
        <v>0</v>
      </c>
      <c r="U47" s="231"/>
      <c r="V47" s="231"/>
      <c r="W47" s="285"/>
      <c r="X47" s="285"/>
      <c r="Y47" s="285"/>
    </row>
    <row r="48" spans="1:30" x14ac:dyDescent="0.15">
      <c r="A48" s="28" t="s">
        <v>31</v>
      </c>
      <c r="N48" s="2"/>
    </row>
    <row r="51" spans="1:30" x14ac:dyDescent="0.15">
      <c r="A51" s="28" t="s">
        <v>89</v>
      </c>
    </row>
    <row r="52" spans="1:30" x14ac:dyDescent="0.15">
      <c r="A52" s="28" t="s">
        <v>32</v>
      </c>
    </row>
    <row r="53" spans="1:30" x14ac:dyDescent="0.15">
      <c r="A53" s="28" t="s">
        <v>33</v>
      </c>
      <c r="E53" s="2"/>
      <c r="F53" s="2"/>
      <c r="G53" s="2"/>
      <c r="H53" s="2"/>
      <c r="I53" s="2"/>
      <c r="J53" s="2"/>
      <c r="K53" s="2"/>
      <c r="L53" s="2"/>
      <c r="M53" s="2"/>
      <c r="N53" s="2"/>
      <c r="O53" s="2"/>
      <c r="P53" s="2"/>
      <c r="Q53" s="2"/>
      <c r="R53" s="2"/>
      <c r="S53" s="2"/>
      <c r="T53" s="2"/>
      <c r="U53" s="2"/>
      <c r="V53" s="2"/>
      <c r="W53" s="2"/>
      <c r="X53" s="2"/>
      <c r="Y53" s="14"/>
    </row>
    <row r="54" spans="1:30" x14ac:dyDescent="0.15">
      <c r="E54" s="2"/>
      <c r="F54" s="2"/>
      <c r="G54" s="2"/>
      <c r="H54" s="2"/>
      <c r="I54" s="2"/>
      <c r="J54" s="49" t="s">
        <v>96</v>
      </c>
      <c r="K54" s="49"/>
      <c r="L54" s="49"/>
      <c r="M54" s="268" t="str">
        <f>IF(M28="","",M28)</f>
        <v/>
      </c>
      <c r="N54" s="268"/>
      <c r="O54" s="268"/>
      <c r="P54" s="268"/>
      <c r="Q54" s="268"/>
      <c r="R54" s="268"/>
      <c r="S54" s="268"/>
      <c r="T54" s="268"/>
      <c r="U54" s="268"/>
      <c r="V54" s="268"/>
      <c r="W54" s="268"/>
      <c r="X54" s="268"/>
      <c r="Y54" s="268"/>
    </row>
    <row r="55" spans="1:30" x14ac:dyDescent="0.15">
      <c r="E55" s="2"/>
      <c r="F55" s="2"/>
      <c r="G55" s="2"/>
      <c r="H55" s="2"/>
      <c r="I55" s="2"/>
      <c r="J55" s="2"/>
      <c r="K55" s="2"/>
      <c r="L55" s="2"/>
      <c r="M55" s="2"/>
      <c r="N55" s="2"/>
      <c r="O55" s="2"/>
      <c r="P55" s="2"/>
      <c r="Q55" s="2"/>
      <c r="R55" s="2"/>
      <c r="S55" s="2"/>
      <c r="T55" s="2"/>
      <c r="U55" s="2"/>
      <c r="V55" s="2"/>
      <c r="W55" s="2"/>
      <c r="X55" s="2"/>
      <c r="Y55" s="29" t="s">
        <v>38</v>
      </c>
    </row>
    <row r="56" spans="1:30" x14ac:dyDescent="0.15">
      <c r="A56" s="135" t="s">
        <v>34</v>
      </c>
      <c r="B56" s="128"/>
      <c r="C56" s="128"/>
      <c r="D56" s="137"/>
      <c r="E56" s="135" t="s">
        <v>35</v>
      </c>
      <c r="F56" s="128"/>
      <c r="G56" s="128"/>
      <c r="H56" s="128"/>
      <c r="I56" s="128"/>
      <c r="J56" s="137"/>
      <c r="K56" s="135" t="s">
        <v>36</v>
      </c>
      <c r="L56" s="128"/>
      <c r="M56" s="128"/>
      <c r="N56" s="128"/>
      <c r="O56" s="128"/>
      <c r="P56" s="128"/>
      <c r="Q56" s="128"/>
      <c r="R56" s="128"/>
      <c r="S56" s="137"/>
      <c r="T56" s="135" t="s">
        <v>37</v>
      </c>
      <c r="U56" s="128"/>
      <c r="V56" s="128"/>
      <c r="W56" s="128"/>
      <c r="X56" s="128"/>
      <c r="Y56" s="137"/>
    </row>
    <row r="57" spans="1:30" x14ac:dyDescent="0.15">
      <c r="A57" s="135" t="s">
        <v>39</v>
      </c>
      <c r="B57" s="128"/>
      <c r="C57" s="128"/>
      <c r="D57" s="137"/>
      <c r="E57" s="282"/>
      <c r="F57" s="283"/>
      <c r="G57" s="283"/>
      <c r="H57" s="283"/>
      <c r="I57" s="283"/>
      <c r="J57" s="36" t="s">
        <v>0</v>
      </c>
      <c r="K57" s="108"/>
      <c r="L57" s="109"/>
      <c r="M57" s="109"/>
      <c r="N57" s="109"/>
      <c r="O57" s="109"/>
      <c r="P57" s="109"/>
      <c r="Q57" s="109"/>
      <c r="R57" s="109"/>
      <c r="S57" s="35"/>
      <c r="T57" s="108"/>
      <c r="U57" s="109"/>
      <c r="V57" s="109"/>
      <c r="W57" s="109"/>
      <c r="X57" s="109"/>
      <c r="Y57" s="110"/>
    </row>
    <row r="58" spans="1:30" x14ac:dyDescent="0.15">
      <c r="A58" s="89" t="s">
        <v>12</v>
      </c>
      <c r="B58" s="89"/>
      <c r="C58" s="89"/>
      <c r="D58" s="89"/>
      <c r="E58" s="282"/>
      <c r="F58" s="283"/>
      <c r="G58" s="283"/>
      <c r="H58" s="283"/>
      <c r="I58" s="283"/>
      <c r="J58" s="36" t="s">
        <v>0</v>
      </c>
      <c r="K58" s="108"/>
      <c r="L58" s="109"/>
      <c r="M58" s="109"/>
      <c r="N58" s="109"/>
      <c r="O58" s="109"/>
      <c r="P58" s="109"/>
      <c r="Q58" s="109"/>
      <c r="R58" s="109"/>
      <c r="S58" s="35"/>
      <c r="T58" s="112"/>
      <c r="U58" s="112"/>
      <c r="V58" s="112"/>
      <c r="W58" s="112"/>
      <c r="X58" s="112"/>
      <c r="Y58" s="112"/>
      <c r="AC58" s="23"/>
    </row>
    <row r="59" spans="1:30" x14ac:dyDescent="0.15">
      <c r="A59" s="89" t="s">
        <v>150</v>
      </c>
      <c r="B59" s="89"/>
      <c r="C59" s="89"/>
      <c r="D59" s="89"/>
      <c r="E59" s="117"/>
      <c r="F59" s="118"/>
      <c r="G59" s="118"/>
      <c r="H59" s="118"/>
      <c r="I59" s="118"/>
      <c r="J59" s="36" t="s">
        <v>0</v>
      </c>
      <c r="K59" s="108"/>
      <c r="L59" s="109"/>
      <c r="M59" s="109"/>
      <c r="N59" s="109"/>
      <c r="O59" s="109"/>
      <c r="P59" s="109"/>
      <c r="Q59" s="109"/>
      <c r="R59" s="109"/>
      <c r="S59" s="35"/>
      <c r="T59" s="112"/>
      <c r="U59" s="112"/>
      <c r="V59" s="112"/>
      <c r="W59" s="112"/>
      <c r="X59" s="112"/>
      <c r="Y59" s="112"/>
      <c r="AA59" s="17"/>
    </row>
    <row r="60" spans="1:30" ht="14.25" thickBot="1" x14ac:dyDescent="0.2">
      <c r="A60" s="288" t="s">
        <v>20</v>
      </c>
      <c r="B60" s="288"/>
      <c r="C60" s="288"/>
      <c r="D60" s="288"/>
      <c r="E60" s="289"/>
      <c r="F60" s="290"/>
      <c r="G60" s="290"/>
      <c r="H60" s="290"/>
      <c r="I60" s="290"/>
      <c r="J60" s="79" t="s">
        <v>0</v>
      </c>
      <c r="K60" s="291"/>
      <c r="L60" s="292"/>
      <c r="M60" s="292"/>
      <c r="N60" s="292"/>
      <c r="O60" s="292"/>
      <c r="P60" s="292"/>
      <c r="Q60" s="292"/>
      <c r="R60" s="292"/>
      <c r="S60" s="80"/>
      <c r="T60" s="293"/>
      <c r="U60" s="293"/>
      <c r="V60" s="293"/>
      <c r="W60" s="293"/>
      <c r="X60" s="293"/>
      <c r="Y60" s="293"/>
      <c r="AD60" s="18"/>
    </row>
    <row r="61" spans="1:30" ht="14.25" thickTop="1" x14ac:dyDescent="0.15">
      <c r="A61" s="98" t="s">
        <v>40</v>
      </c>
      <c r="B61" s="98"/>
      <c r="C61" s="98"/>
      <c r="D61" s="98"/>
      <c r="E61" s="216">
        <f>SUM(E57:I60)</f>
        <v>0</v>
      </c>
      <c r="F61" s="217"/>
      <c r="G61" s="217"/>
      <c r="H61" s="217"/>
      <c r="I61" s="217"/>
      <c r="J61" s="40" t="s">
        <v>0</v>
      </c>
      <c r="K61" s="284"/>
      <c r="L61" s="284"/>
      <c r="M61" s="284"/>
      <c r="N61" s="284"/>
      <c r="O61" s="284"/>
      <c r="P61" s="284"/>
      <c r="Q61" s="284"/>
      <c r="R61" s="284"/>
      <c r="S61" s="284"/>
      <c r="T61" s="284"/>
      <c r="U61" s="284"/>
      <c r="V61" s="284"/>
      <c r="W61" s="284"/>
      <c r="X61" s="284"/>
      <c r="Y61" s="284"/>
      <c r="AD61" s="81" t="str">
        <f>IF(E61=E71,"","←４-Ⅰの金額合計額と４-Ⅱの補助事業に要する経費の合計金額が一致しません。")</f>
        <v/>
      </c>
    </row>
    <row r="62" spans="1:30" x14ac:dyDescent="0.15">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x14ac:dyDescent="0.15">
      <c r="AD63" s="31"/>
    </row>
    <row r="64" spans="1:30" x14ac:dyDescent="0.15">
      <c r="A64" s="28" t="s">
        <v>41</v>
      </c>
      <c r="Y64" s="14"/>
    </row>
    <row r="65" spans="1:30" x14ac:dyDescent="0.15">
      <c r="Y65" s="29" t="s">
        <v>38</v>
      </c>
    </row>
    <row r="66" spans="1:30" ht="40.5" customHeight="1" x14ac:dyDescent="0.15">
      <c r="A66" s="89" t="s">
        <v>7</v>
      </c>
      <c r="B66" s="89"/>
      <c r="C66" s="89"/>
      <c r="D66" s="89"/>
      <c r="E66" s="116" t="s">
        <v>76</v>
      </c>
      <c r="F66" s="89"/>
      <c r="G66" s="89"/>
      <c r="H66" s="89"/>
      <c r="I66" s="89"/>
      <c r="J66" s="89"/>
      <c r="K66" s="116" t="s">
        <v>77</v>
      </c>
      <c r="L66" s="89"/>
      <c r="M66" s="89"/>
      <c r="N66" s="89"/>
      <c r="O66" s="89"/>
      <c r="P66" s="116" t="s">
        <v>78</v>
      </c>
      <c r="Q66" s="89"/>
      <c r="R66" s="89"/>
      <c r="S66" s="89"/>
      <c r="T66" s="89"/>
      <c r="U66" s="89" t="s">
        <v>42</v>
      </c>
      <c r="V66" s="89"/>
      <c r="W66" s="89"/>
      <c r="X66" s="89"/>
      <c r="Y66" s="89"/>
    </row>
    <row r="67" spans="1:30" x14ac:dyDescent="0.15">
      <c r="A67" s="89" t="s">
        <v>3</v>
      </c>
      <c r="B67" s="89"/>
      <c r="C67" s="89"/>
      <c r="D67" s="89"/>
      <c r="E67" s="282"/>
      <c r="F67" s="283"/>
      <c r="G67" s="283"/>
      <c r="H67" s="283"/>
      <c r="I67" s="283"/>
      <c r="J67" s="41" t="s">
        <v>0</v>
      </c>
      <c r="K67" s="282"/>
      <c r="L67" s="283"/>
      <c r="M67" s="283"/>
      <c r="N67" s="283"/>
      <c r="O67" s="41" t="s">
        <v>0</v>
      </c>
      <c r="P67" s="275">
        <f>ROUNDDOWN(IF($Z$32="申請者",K67*'様式２-２（１）~３（１）'!$AA$82/100,IF($Z$32="被災中小企業",'様式２-３（２）~４(申請者５)'!K67*3/4,IF($Z$32="入居事業者（被災中小企業を除く）",'様式２-３（２）~４(申請者５)'!K67*0,"0"))),0)</f>
        <v>0</v>
      </c>
      <c r="Q67" s="276"/>
      <c r="R67" s="276"/>
      <c r="S67" s="276"/>
      <c r="T67" s="41" t="s">
        <v>0</v>
      </c>
      <c r="U67" s="275">
        <f>E67-P67</f>
        <v>0</v>
      </c>
      <c r="V67" s="276"/>
      <c r="W67" s="276"/>
      <c r="X67" s="276"/>
      <c r="Y67" s="41" t="s">
        <v>0</v>
      </c>
    </row>
    <row r="68" spans="1:30" ht="27" customHeight="1" x14ac:dyDescent="0.15">
      <c r="A68" s="116" t="s">
        <v>43</v>
      </c>
      <c r="B68" s="89"/>
      <c r="C68" s="89"/>
      <c r="D68" s="89"/>
      <c r="E68" s="173">
        <f>I22</f>
        <v>0</v>
      </c>
      <c r="F68" s="174"/>
      <c r="G68" s="174"/>
      <c r="H68" s="174"/>
      <c r="I68" s="174"/>
      <c r="J68" s="41" t="s">
        <v>0</v>
      </c>
      <c r="K68" s="173">
        <f>M22</f>
        <v>0</v>
      </c>
      <c r="L68" s="174"/>
      <c r="M68" s="174"/>
      <c r="N68" s="174"/>
      <c r="O68" s="41" t="s">
        <v>0</v>
      </c>
      <c r="P68" s="275">
        <f>Q22</f>
        <v>0</v>
      </c>
      <c r="Q68" s="276"/>
      <c r="R68" s="276"/>
      <c r="S68" s="276"/>
      <c r="T68" s="41" t="s">
        <v>0</v>
      </c>
      <c r="U68" s="275">
        <f t="shared" ref="U68:U69" si="6">E68-P68</f>
        <v>0</v>
      </c>
      <c r="V68" s="276"/>
      <c r="W68" s="276"/>
      <c r="X68" s="276"/>
      <c r="Y68" s="41" t="s">
        <v>0</v>
      </c>
    </row>
    <row r="69" spans="1:30" x14ac:dyDescent="0.15">
      <c r="A69" s="89" t="s">
        <v>5</v>
      </c>
      <c r="B69" s="89"/>
      <c r="C69" s="89"/>
      <c r="D69" s="89"/>
      <c r="E69" s="173">
        <f>I47</f>
        <v>0</v>
      </c>
      <c r="F69" s="174"/>
      <c r="G69" s="174"/>
      <c r="H69" s="174"/>
      <c r="I69" s="174"/>
      <c r="J69" s="41" t="s">
        <v>0</v>
      </c>
      <c r="K69" s="173">
        <f>M47</f>
        <v>0</v>
      </c>
      <c r="L69" s="174"/>
      <c r="M69" s="174"/>
      <c r="N69" s="174"/>
      <c r="O69" s="41" t="s">
        <v>0</v>
      </c>
      <c r="P69" s="275">
        <f>Q47</f>
        <v>0</v>
      </c>
      <c r="Q69" s="276"/>
      <c r="R69" s="276"/>
      <c r="S69" s="276"/>
      <c r="T69" s="41" t="s">
        <v>0</v>
      </c>
      <c r="U69" s="275">
        <f t="shared" si="6"/>
        <v>0</v>
      </c>
      <c r="V69" s="276"/>
      <c r="W69" s="276"/>
      <c r="X69" s="276"/>
      <c r="Y69" s="41" t="s">
        <v>0</v>
      </c>
    </row>
    <row r="70" spans="1:30" ht="14.25" thickBot="1" x14ac:dyDescent="0.2">
      <c r="A70" s="92" t="s">
        <v>20</v>
      </c>
      <c r="B70" s="92"/>
      <c r="C70" s="92"/>
      <c r="D70" s="92"/>
      <c r="E70" s="277"/>
      <c r="F70" s="278"/>
      <c r="G70" s="278"/>
      <c r="H70" s="278"/>
      <c r="I70" s="278"/>
      <c r="J70" s="42" t="s">
        <v>0</v>
      </c>
      <c r="K70" s="279"/>
      <c r="L70" s="279"/>
      <c r="M70" s="279"/>
      <c r="N70" s="279"/>
      <c r="O70" s="279"/>
      <c r="P70" s="279"/>
      <c r="Q70" s="279"/>
      <c r="R70" s="279"/>
      <c r="S70" s="279"/>
      <c r="T70" s="279"/>
      <c r="U70" s="280">
        <f>E70</f>
        <v>0</v>
      </c>
      <c r="V70" s="281"/>
      <c r="W70" s="281"/>
      <c r="X70" s="281"/>
      <c r="Y70" s="44" t="s">
        <v>0</v>
      </c>
    </row>
    <row r="71" spans="1:30" ht="14.25" thickTop="1" x14ac:dyDescent="0.15">
      <c r="A71" s="98" t="s">
        <v>44</v>
      </c>
      <c r="B71" s="98"/>
      <c r="C71" s="98"/>
      <c r="D71" s="98"/>
      <c r="E71" s="264">
        <f>SUM(E67:I70)</f>
        <v>0</v>
      </c>
      <c r="F71" s="265"/>
      <c r="G71" s="265"/>
      <c r="H71" s="265"/>
      <c r="I71" s="265"/>
      <c r="J71" s="43" t="s">
        <v>0</v>
      </c>
      <c r="K71" s="266">
        <f>SUM(K67:N69)</f>
        <v>0</v>
      </c>
      <c r="L71" s="267"/>
      <c r="M71" s="267"/>
      <c r="N71" s="267"/>
      <c r="O71" s="43" t="s">
        <v>0</v>
      </c>
      <c r="P71" s="266">
        <f>SUM(P67:S69)</f>
        <v>0</v>
      </c>
      <c r="Q71" s="267"/>
      <c r="R71" s="267"/>
      <c r="S71" s="267"/>
      <c r="T71" s="43" t="s">
        <v>0</v>
      </c>
      <c r="U71" s="266">
        <f>SUM(U67:X70)</f>
        <v>0</v>
      </c>
      <c r="V71" s="267"/>
      <c r="W71" s="267"/>
      <c r="X71" s="267"/>
      <c r="Y71" s="43" t="s">
        <v>0</v>
      </c>
      <c r="AD71" s="81" t="str">
        <f>IF(E61=E71,"","←４-Ⅰの金額合計額と４-Ⅱの補助事業に要する経費の合計金額が一致しません。")</f>
        <v/>
      </c>
    </row>
  </sheetData>
  <sheetProtection password="CC13" sheet="1" objects="1" scenarios="1"/>
  <mergeCells count="30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E15:H15"/>
    <mergeCell ref="I15:K15"/>
    <mergeCell ref="M15:O15"/>
    <mergeCell ref="Q15:S15"/>
    <mergeCell ref="T15:V15"/>
    <mergeCell ref="W15:Y15"/>
    <mergeCell ref="A16:D16"/>
    <mergeCell ref="E16:H16"/>
    <mergeCell ref="I16:K16"/>
    <mergeCell ref="M16:O16"/>
    <mergeCell ref="Q16:S16"/>
    <mergeCell ref="T16:V16"/>
    <mergeCell ref="W16:Y16"/>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5:D6"/>
    <mergeCell ref="E5:H6"/>
    <mergeCell ref="I5:L6"/>
    <mergeCell ref="M5:P6"/>
    <mergeCell ref="T6:V6"/>
    <mergeCell ref="Q5:V5"/>
    <mergeCell ref="W5:Y6"/>
    <mergeCell ref="Q6:S6"/>
    <mergeCell ref="Z5:AC6"/>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 ref="E68:I68"/>
    <mergeCell ref="K68:N68"/>
    <mergeCell ref="P68:S68"/>
    <mergeCell ref="U68:X68"/>
    <mergeCell ref="A61:D61"/>
    <mergeCell ref="E61:I61"/>
    <mergeCell ref="K61:S61"/>
    <mergeCell ref="T61:Y61"/>
    <mergeCell ref="A66:D66"/>
    <mergeCell ref="E66:J66"/>
    <mergeCell ref="K66:O66"/>
    <mergeCell ref="P66:T66"/>
    <mergeCell ref="U66:Y66"/>
    <mergeCell ref="A59:D59"/>
    <mergeCell ref="E59:I59"/>
    <mergeCell ref="K59:R59"/>
    <mergeCell ref="T59:Y59"/>
    <mergeCell ref="A60:D60"/>
    <mergeCell ref="E60:I60"/>
    <mergeCell ref="K60:R60"/>
    <mergeCell ref="T60:Y60"/>
    <mergeCell ref="A58:D58"/>
    <mergeCell ref="E58:I58"/>
    <mergeCell ref="K58:R58"/>
    <mergeCell ref="T58:Y58"/>
    <mergeCell ref="M54:Y54"/>
    <mergeCell ref="A56:D56"/>
    <mergeCell ref="E56:J56"/>
    <mergeCell ref="K56:S56"/>
    <mergeCell ref="T56:Y56"/>
    <mergeCell ref="A57:D57"/>
    <mergeCell ref="E57:I57"/>
    <mergeCell ref="K57:R57"/>
    <mergeCell ref="T57:Y57"/>
    <mergeCell ref="W46:Y46"/>
    <mergeCell ref="A47:H47"/>
    <mergeCell ref="I47:K47"/>
    <mergeCell ref="M47:O47"/>
    <mergeCell ref="Q47:S47"/>
    <mergeCell ref="T47:V47"/>
    <mergeCell ref="W47:Y47"/>
    <mergeCell ref="A46:D46"/>
    <mergeCell ref="E46:H46"/>
    <mergeCell ref="I46:K46"/>
    <mergeCell ref="M46:O46"/>
    <mergeCell ref="Q46:S46"/>
    <mergeCell ref="T46:V46"/>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1"/>
  <sheetViews>
    <sheetView workbookViewId="0"/>
  </sheetViews>
  <sheetFormatPr defaultRowHeight="13.5" x14ac:dyDescent="0.15"/>
  <cols>
    <col min="1" max="1" width="3.625" style="28" customWidth="1"/>
    <col min="2" max="28" width="3.625" customWidth="1"/>
  </cols>
  <sheetData>
    <row r="1" spans="1:30" x14ac:dyDescent="0.15">
      <c r="A1" s="28" t="s">
        <v>144</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x14ac:dyDescent="0.15">
      <c r="A2" s="28" t="s">
        <v>145</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x14ac:dyDescent="0.15">
      <c r="B3" s="28"/>
      <c r="C3" s="28"/>
      <c r="D3" s="28"/>
      <c r="E3" s="28"/>
      <c r="F3" s="28"/>
      <c r="G3" s="28"/>
      <c r="H3" s="28"/>
      <c r="I3" s="28"/>
      <c r="J3" s="76" t="s">
        <v>97</v>
      </c>
      <c r="K3" s="76"/>
      <c r="L3" s="76"/>
      <c r="M3" s="308"/>
      <c r="N3" s="308"/>
      <c r="O3" s="308"/>
      <c r="P3" s="308"/>
      <c r="Q3" s="308"/>
      <c r="R3" s="308"/>
      <c r="S3" s="308"/>
      <c r="T3" s="308"/>
      <c r="U3" s="308"/>
      <c r="V3" s="308"/>
      <c r="W3" s="308"/>
      <c r="X3" s="308"/>
      <c r="Y3" s="308"/>
      <c r="Z3" s="28"/>
      <c r="AA3" s="28"/>
      <c r="AB3" s="28"/>
      <c r="AC3" s="28"/>
    </row>
    <row r="4" spans="1:30" x14ac:dyDescent="0.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x14ac:dyDescent="0.15">
      <c r="A5" s="89" t="s">
        <v>29</v>
      </c>
      <c r="B5" s="89"/>
      <c r="C5" s="89"/>
      <c r="D5" s="89"/>
      <c r="E5" s="116" t="s">
        <v>30</v>
      </c>
      <c r="F5" s="89"/>
      <c r="G5" s="89"/>
      <c r="H5" s="89"/>
      <c r="I5" s="116" t="s">
        <v>45</v>
      </c>
      <c r="J5" s="89"/>
      <c r="K5" s="89"/>
      <c r="L5" s="89"/>
      <c r="M5" s="89" t="s">
        <v>1</v>
      </c>
      <c r="N5" s="89"/>
      <c r="O5" s="89"/>
      <c r="P5" s="89"/>
      <c r="Q5" s="89" t="s">
        <v>10</v>
      </c>
      <c r="R5" s="89"/>
      <c r="S5" s="89"/>
      <c r="T5" s="89"/>
      <c r="U5" s="89"/>
      <c r="V5" s="89"/>
      <c r="W5" s="89" t="s">
        <v>13</v>
      </c>
      <c r="X5" s="89"/>
      <c r="Y5" s="89"/>
      <c r="Z5" s="294" t="s">
        <v>92</v>
      </c>
      <c r="AA5" s="295"/>
      <c r="AB5" s="295"/>
      <c r="AC5" s="296"/>
    </row>
    <row r="6" spans="1:30" ht="14.25" thickBot="1" x14ac:dyDescent="0.2">
      <c r="A6" s="92"/>
      <c r="B6" s="92"/>
      <c r="C6" s="92"/>
      <c r="D6" s="92"/>
      <c r="E6" s="92"/>
      <c r="F6" s="92"/>
      <c r="G6" s="92"/>
      <c r="H6" s="92"/>
      <c r="I6" s="92"/>
      <c r="J6" s="92"/>
      <c r="K6" s="92"/>
      <c r="L6" s="92"/>
      <c r="M6" s="92"/>
      <c r="N6" s="92"/>
      <c r="O6" s="92"/>
      <c r="P6" s="92"/>
      <c r="Q6" s="92" t="s">
        <v>11</v>
      </c>
      <c r="R6" s="92"/>
      <c r="S6" s="92"/>
      <c r="T6" s="92" t="s">
        <v>12</v>
      </c>
      <c r="U6" s="92"/>
      <c r="V6" s="92"/>
      <c r="W6" s="92"/>
      <c r="X6" s="92"/>
      <c r="Y6" s="92"/>
      <c r="Z6" s="294"/>
      <c r="AA6" s="295"/>
      <c r="AB6" s="295"/>
      <c r="AC6" s="296"/>
    </row>
    <row r="7" spans="1:30" ht="14.25" thickTop="1" x14ac:dyDescent="0.15">
      <c r="A7" s="297"/>
      <c r="B7" s="297"/>
      <c r="C7" s="297"/>
      <c r="D7" s="297"/>
      <c r="E7" s="297"/>
      <c r="F7" s="297"/>
      <c r="G7" s="297"/>
      <c r="H7" s="297"/>
      <c r="I7" s="319"/>
      <c r="J7" s="320"/>
      <c r="K7" s="320"/>
      <c r="L7" s="36" t="s">
        <v>0</v>
      </c>
      <c r="M7" s="319"/>
      <c r="N7" s="320"/>
      <c r="O7" s="320"/>
      <c r="P7" s="36" t="s">
        <v>0</v>
      </c>
      <c r="Q7" s="321">
        <f>ROUNDDOWN(IF($Z$7="申請者",M7*'様式２-２（１）~３（１）'!$AA$82/100,IF($Z$7="被災中小企業",'様式２-３（２）~４(申請者６)'!M7*3/4,IF($Z$7="入居事業者（被災中小企業を除く）",'様式２-３（２）~４(申請者６)'!M7*0,"0"))),0)</f>
        <v>0</v>
      </c>
      <c r="R7" s="321"/>
      <c r="S7" s="321"/>
      <c r="T7" s="322">
        <f>I7-Q7</f>
        <v>0</v>
      </c>
      <c r="U7" s="322"/>
      <c r="V7" s="322"/>
      <c r="W7" s="297"/>
      <c r="X7" s="297"/>
      <c r="Y7" s="297"/>
      <c r="Z7" s="302"/>
      <c r="AA7" s="303"/>
      <c r="AB7" s="303"/>
      <c r="AC7" s="304"/>
      <c r="AD7" s="81" t="str">
        <f t="shared" ref="AD7:AD20" si="0">IF(I7&gt;=M7,"","←補助対象経費が補助事業に要する経費を超えています")</f>
        <v/>
      </c>
    </row>
    <row r="8" spans="1:30" ht="13.5" customHeight="1" x14ac:dyDescent="0.15">
      <c r="A8" s="297"/>
      <c r="B8" s="297"/>
      <c r="C8" s="297"/>
      <c r="D8" s="297"/>
      <c r="E8" s="305"/>
      <c r="F8" s="305"/>
      <c r="G8" s="305"/>
      <c r="H8" s="305"/>
      <c r="I8" s="319"/>
      <c r="J8" s="320"/>
      <c r="K8" s="320"/>
      <c r="L8" s="36" t="s">
        <v>0</v>
      </c>
      <c r="M8" s="319"/>
      <c r="N8" s="320"/>
      <c r="O8" s="320"/>
      <c r="P8" s="36" t="s">
        <v>0</v>
      </c>
      <c r="Q8" s="321">
        <f>ROUNDDOWN(IF($Z$7="申請者",M8*'様式２-２（１）~３（１）'!$AA$82/100,IF($Z$7="被災中小企業",'様式２-３（２）~４(申請者６)'!M8*3/4,IF($Z$7="入居事業者（被災中小企業を除く）",'様式２-３（２）~４(申請者６)'!M8*0,"0"))),0)</f>
        <v>0</v>
      </c>
      <c r="R8" s="321"/>
      <c r="S8" s="321"/>
      <c r="T8" s="322">
        <f t="shared" ref="T8:T21" si="1">I8-Q8</f>
        <v>0</v>
      </c>
      <c r="U8" s="322"/>
      <c r="V8" s="322"/>
      <c r="W8" s="305"/>
      <c r="X8" s="305"/>
      <c r="Y8" s="305"/>
      <c r="Z8" s="309" t="str">
        <f>IF(Z7="","↑こちらのセルで区分を必ず選んでください。","")</f>
        <v>↑こちらのセルで区分を必ず選んでください。</v>
      </c>
      <c r="AA8" s="310"/>
      <c r="AB8" s="310"/>
      <c r="AC8" s="310"/>
      <c r="AD8" s="81" t="str">
        <f t="shared" si="0"/>
        <v/>
      </c>
    </row>
    <row r="9" spans="1:30" x14ac:dyDescent="0.15">
      <c r="A9" s="297"/>
      <c r="B9" s="297"/>
      <c r="C9" s="297"/>
      <c r="D9" s="297"/>
      <c r="E9" s="305"/>
      <c r="F9" s="305"/>
      <c r="G9" s="305"/>
      <c r="H9" s="305"/>
      <c r="I9" s="319"/>
      <c r="J9" s="320"/>
      <c r="K9" s="320"/>
      <c r="L9" s="36" t="s">
        <v>0</v>
      </c>
      <c r="M9" s="319"/>
      <c r="N9" s="320"/>
      <c r="O9" s="320"/>
      <c r="P9" s="36" t="s">
        <v>0</v>
      </c>
      <c r="Q9" s="321">
        <f>ROUNDDOWN(IF($Z$7="申請者",M9*'様式２-２（１）~３（１）'!$AA$82/100,IF($Z$7="被災中小企業",'様式２-３（２）~４(申請者６)'!M9*3/4,IF($Z$7="入居事業者（被災中小企業を除く）",'様式２-３（２）~４(申請者６)'!M9*0,"0"))),0)</f>
        <v>0</v>
      </c>
      <c r="R9" s="321"/>
      <c r="S9" s="321"/>
      <c r="T9" s="322">
        <f t="shared" si="1"/>
        <v>0</v>
      </c>
      <c r="U9" s="322"/>
      <c r="V9" s="322"/>
      <c r="W9" s="305"/>
      <c r="X9" s="305"/>
      <c r="Y9" s="305"/>
      <c r="Z9" s="311"/>
      <c r="AA9" s="312"/>
      <c r="AB9" s="312"/>
      <c r="AC9" s="312"/>
      <c r="AD9" s="81" t="str">
        <f t="shared" si="0"/>
        <v/>
      </c>
    </row>
    <row r="10" spans="1:30" x14ac:dyDescent="0.15">
      <c r="A10" s="297"/>
      <c r="B10" s="297"/>
      <c r="C10" s="297"/>
      <c r="D10" s="297"/>
      <c r="E10" s="305"/>
      <c r="F10" s="305"/>
      <c r="G10" s="305"/>
      <c r="H10" s="305"/>
      <c r="I10" s="319"/>
      <c r="J10" s="320"/>
      <c r="K10" s="320"/>
      <c r="L10" s="36" t="s">
        <v>0</v>
      </c>
      <c r="M10" s="319"/>
      <c r="N10" s="320"/>
      <c r="O10" s="320"/>
      <c r="P10" s="36" t="s">
        <v>0</v>
      </c>
      <c r="Q10" s="321">
        <f>ROUNDDOWN(IF($Z$7="申請者",M10*'様式２-２（１）~３（１）'!$AA$82/100,IF($Z$7="被災中小企業",'様式２-３（２）~４(申請者６)'!M10*3/4,IF($Z$7="入居事業者（被災中小企業を除く）",'様式２-３（２）~４(申請者６)'!M10*0,"0"))),0)</f>
        <v>0</v>
      </c>
      <c r="R10" s="321"/>
      <c r="S10" s="321"/>
      <c r="T10" s="322">
        <f t="shared" si="1"/>
        <v>0</v>
      </c>
      <c r="U10" s="322"/>
      <c r="V10" s="322"/>
      <c r="W10" s="305"/>
      <c r="X10" s="305"/>
      <c r="Y10" s="305"/>
      <c r="Z10" s="311"/>
      <c r="AA10" s="312"/>
      <c r="AB10" s="312"/>
      <c r="AC10" s="312"/>
      <c r="AD10" s="81" t="str">
        <f t="shared" si="0"/>
        <v/>
      </c>
    </row>
    <row r="11" spans="1:30" x14ac:dyDescent="0.15">
      <c r="A11" s="297"/>
      <c r="B11" s="297"/>
      <c r="C11" s="297"/>
      <c r="D11" s="297"/>
      <c r="E11" s="305"/>
      <c r="F11" s="305"/>
      <c r="G11" s="305"/>
      <c r="H11" s="305"/>
      <c r="I11" s="319"/>
      <c r="J11" s="320"/>
      <c r="K11" s="320"/>
      <c r="L11" s="36" t="s">
        <v>0</v>
      </c>
      <c r="M11" s="319"/>
      <c r="N11" s="320"/>
      <c r="O11" s="320"/>
      <c r="P11" s="36" t="s">
        <v>0</v>
      </c>
      <c r="Q11" s="321">
        <f>ROUNDDOWN(IF($Z$7="申請者",M11*'様式２-２（１）~３（１）'!$AA$82/100,IF($Z$7="被災中小企業",'様式２-３（２）~４(申請者６)'!M11*3/4,IF($Z$7="入居事業者（被災中小企業を除く）",'様式２-３（２）~４(申請者６)'!M11*0,"0"))),0)</f>
        <v>0</v>
      </c>
      <c r="R11" s="321"/>
      <c r="S11" s="321"/>
      <c r="T11" s="322">
        <f t="shared" si="1"/>
        <v>0</v>
      </c>
      <c r="U11" s="322"/>
      <c r="V11" s="322"/>
      <c r="W11" s="305"/>
      <c r="X11" s="305"/>
      <c r="Y11" s="305"/>
      <c r="Z11" s="311"/>
      <c r="AA11" s="312"/>
      <c r="AB11" s="312"/>
      <c r="AC11" s="312"/>
      <c r="AD11" s="81" t="str">
        <f t="shared" si="0"/>
        <v/>
      </c>
    </row>
    <row r="12" spans="1:30" x14ac:dyDescent="0.15">
      <c r="A12" s="297"/>
      <c r="B12" s="297"/>
      <c r="C12" s="297"/>
      <c r="D12" s="297"/>
      <c r="E12" s="305"/>
      <c r="F12" s="305"/>
      <c r="G12" s="305"/>
      <c r="H12" s="305"/>
      <c r="I12" s="319"/>
      <c r="J12" s="320"/>
      <c r="K12" s="320"/>
      <c r="L12" s="36" t="s">
        <v>0</v>
      </c>
      <c r="M12" s="319"/>
      <c r="N12" s="320"/>
      <c r="O12" s="320"/>
      <c r="P12" s="36" t="s">
        <v>0</v>
      </c>
      <c r="Q12" s="321">
        <f>ROUNDDOWN(IF($Z$7="申請者",M12*'様式２-２（１）~３（１）'!$AA$82/100,IF($Z$7="被災中小企業",'様式２-３（２）~４(申請者６)'!M12*3/4,IF($Z$7="入居事業者（被災中小企業を除く）",'様式２-３（２）~４(申請者６)'!M12*0,"0"))),0)</f>
        <v>0</v>
      </c>
      <c r="R12" s="321"/>
      <c r="S12" s="321"/>
      <c r="T12" s="322">
        <f t="shared" si="1"/>
        <v>0</v>
      </c>
      <c r="U12" s="322"/>
      <c r="V12" s="322"/>
      <c r="W12" s="305"/>
      <c r="X12" s="305"/>
      <c r="Y12" s="305"/>
      <c r="Z12" s="28"/>
      <c r="AA12" s="28"/>
      <c r="AB12" s="28"/>
      <c r="AC12" s="77"/>
      <c r="AD12" s="81" t="str">
        <f t="shared" si="0"/>
        <v/>
      </c>
    </row>
    <row r="13" spans="1:30" x14ac:dyDescent="0.15">
      <c r="A13" s="297"/>
      <c r="B13" s="297"/>
      <c r="C13" s="297"/>
      <c r="D13" s="297"/>
      <c r="E13" s="305"/>
      <c r="F13" s="305"/>
      <c r="G13" s="305"/>
      <c r="H13" s="305"/>
      <c r="I13" s="319"/>
      <c r="J13" s="320"/>
      <c r="K13" s="320"/>
      <c r="L13" s="36" t="s">
        <v>0</v>
      </c>
      <c r="M13" s="319"/>
      <c r="N13" s="320"/>
      <c r="O13" s="320"/>
      <c r="P13" s="36" t="s">
        <v>0</v>
      </c>
      <c r="Q13" s="321">
        <f>ROUNDDOWN(IF($Z$7="申請者",M13*'様式２-２（１）~３（１）'!$AA$82/100,IF($Z$7="被災中小企業",'様式２-３（２）~４(申請者６)'!M13*3/4,IF($Z$7="入居事業者（被災中小企業を除く）",'様式２-３（２）~４(申請者６)'!M13*0,"0"))),0)</f>
        <v>0</v>
      </c>
      <c r="R13" s="321"/>
      <c r="S13" s="321"/>
      <c r="T13" s="322">
        <f t="shared" si="1"/>
        <v>0</v>
      </c>
      <c r="U13" s="322"/>
      <c r="V13" s="322"/>
      <c r="W13" s="305"/>
      <c r="X13" s="305"/>
      <c r="Y13" s="305"/>
      <c r="Z13" s="28"/>
      <c r="AA13" s="28"/>
      <c r="AB13" s="28"/>
      <c r="AC13" s="77"/>
      <c r="AD13" s="81" t="str">
        <f t="shared" si="0"/>
        <v/>
      </c>
    </row>
    <row r="14" spans="1:30" x14ac:dyDescent="0.15">
      <c r="A14" s="297"/>
      <c r="B14" s="297"/>
      <c r="C14" s="297"/>
      <c r="D14" s="297"/>
      <c r="E14" s="305"/>
      <c r="F14" s="305"/>
      <c r="G14" s="305"/>
      <c r="H14" s="305"/>
      <c r="I14" s="319"/>
      <c r="J14" s="320"/>
      <c r="K14" s="320"/>
      <c r="L14" s="36" t="s">
        <v>0</v>
      </c>
      <c r="M14" s="319"/>
      <c r="N14" s="320"/>
      <c r="O14" s="320"/>
      <c r="P14" s="36" t="s">
        <v>0</v>
      </c>
      <c r="Q14" s="321">
        <f>ROUNDDOWN(IF($Z$7="申請者",M14*'様式２-２（１）~３（１）'!$AA$82/100,IF($Z$7="被災中小企業",'様式２-３（２）~４(申請者６)'!M14*3/4,IF($Z$7="入居事業者（被災中小企業を除く）",'様式２-３（２）~４(申請者６)'!M14*0,"0"))),0)</f>
        <v>0</v>
      </c>
      <c r="R14" s="321"/>
      <c r="S14" s="321"/>
      <c r="T14" s="322">
        <f t="shared" si="1"/>
        <v>0</v>
      </c>
      <c r="U14" s="322"/>
      <c r="V14" s="322"/>
      <c r="W14" s="305"/>
      <c r="X14" s="305"/>
      <c r="Y14" s="305"/>
      <c r="Z14" s="28"/>
      <c r="AA14" s="28"/>
      <c r="AB14" s="28"/>
      <c r="AC14" s="77"/>
      <c r="AD14" s="81" t="str">
        <f t="shared" si="0"/>
        <v/>
      </c>
    </row>
    <row r="15" spans="1:30" x14ac:dyDescent="0.15">
      <c r="A15" s="297"/>
      <c r="B15" s="297"/>
      <c r="C15" s="297"/>
      <c r="D15" s="297"/>
      <c r="E15" s="305"/>
      <c r="F15" s="305"/>
      <c r="G15" s="305"/>
      <c r="H15" s="305"/>
      <c r="I15" s="319"/>
      <c r="J15" s="320"/>
      <c r="K15" s="320"/>
      <c r="L15" s="36" t="s">
        <v>0</v>
      </c>
      <c r="M15" s="319"/>
      <c r="N15" s="320"/>
      <c r="O15" s="320"/>
      <c r="P15" s="36" t="s">
        <v>0</v>
      </c>
      <c r="Q15" s="321">
        <f>ROUNDDOWN(IF($Z$7="申請者",M15*'様式２-２（１）~３（１）'!$AA$82/100,IF($Z$7="被災中小企業",'様式２-３（２）~４(申請者６)'!M15*3/4,IF($Z$7="入居事業者（被災中小企業を除く）",'様式２-３（２）~４(申請者６)'!M15*0,"0"))),0)</f>
        <v>0</v>
      </c>
      <c r="R15" s="321"/>
      <c r="S15" s="321"/>
      <c r="T15" s="322">
        <f t="shared" si="1"/>
        <v>0</v>
      </c>
      <c r="U15" s="322"/>
      <c r="V15" s="322"/>
      <c r="W15" s="305"/>
      <c r="X15" s="305"/>
      <c r="Y15" s="305"/>
      <c r="Z15" s="28"/>
      <c r="AA15" s="28"/>
      <c r="AB15" s="28"/>
      <c r="AC15" s="77"/>
      <c r="AD15" s="81" t="str">
        <f t="shared" si="0"/>
        <v/>
      </c>
    </row>
    <row r="16" spans="1:30" x14ac:dyDescent="0.15">
      <c r="A16" s="297"/>
      <c r="B16" s="297"/>
      <c r="C16" s="297"/>
      <c r="D16" s="297"/>
      <c r="E16" s="305"/>
      <c r="F16" s="305"/>
      <c r="G16" s="305"/>
      <c r="H16" s="305"/>
      <c r="I16" s="319"/>
      <c r="J16" s="320"/>
      <c r="K16" s="320"/>
      <c r="L16" s="36" t="s">
        <v>0</v>
      </c>
      <c r="M16" s="319"/>
      <c r="N16" s="320"/>
      <c r="O16" s="320"/>
      <c r="P16" s="36" t="s">
        <v>0</v>
      </c>
      <c r="Q16" s="321">
        <f>ROUNDDOWN(IF($Z$7="申請者",M16*'様式２-２（１）~３（１）'!$AA$82/100,IF($Z$7="被災中小企業",'様式２-３（２）~４(申請者６)'!M16*3/4,IF($Z$7="入居事業者（被災中小企業を除く）",'様式２-３（２）~４(申請者６)'!M16*0,"0"))),0)</f>
        <v>0</v>
      </c>
      <c r="R16" s="321"/>
      <c r="S16" s="321"/>
      <c r="T16" s="322">
        <f t="shared" si="1"/>
        <v>0</v>
      </c>
      <c r="U16" s="322"/>
      <c r="V16" s="322"/>
      <c r="W16" s="305"/>
      <c r="X16" s="305"/>
      <c r="Y16" s="305"/>
      <c r="Z16" s="28"/>
      <c r="AA16" s="28"/>
      <c r="AB16" s="28"/>
      <c r="AC16" s="77"/>
      <c r="AD16" s="81" t="str">
        <f t="shared" si="0"/>
        <v/>
      </c>
    </row>
    <row r="17" spans="1:30" x14ac:dyDescent="0.15">
      <c r="A17" s="297"/>
      <c r="B17" s="297"/>
      <c r="C17" s="297"/>
      <c r="D17" s="297"/>
      <c r="E17" s="305"/>
      <c r="F17" s="305"/>
      <c r="G17" s="305"/>
      <c r="H17" s="305"/>
      <c r="I17" s="319"/>
      <c r="J17" s="320"/>
      <c r="K17" s="320"/>
      <c r="L17" s="36" t="s">
        <v>0</v>
      </c>
      <c r="M17" s="319"/>
      <c r="N17" s="320"/>
      <c r="O17" s="320"/>
      <c r="P17" s="36" t="s">
        <v>0</v>
      </c>
      <c r="Q17" s="321">
        <f>ROUNDDOWN(IF($Z$7="申請者",M17*'様式２-２（１）~３（１）'!$AA$82/100,IF($Z$7="被災中小企業",'様式２-３（２）~４(申請者６)'!M17*3/4,IF($Z$7="入居事業者（被災中小企業を除く）",'様式２-３（２）~４(申請者６)'!M17*0,"0"))),0)</f>
        <v>0</v>
      </c>
      <c r="R17" s="321"/>
      <c r="S17" s="321"/>
      <c r="T17" s="322">
        <f t="shared" si="1"/>
        <v>0</v>
      </c>
      <c r="U17" s="322"/>
      <c r="V17" s="322"/>
      <c r="W17" s="305"/>
      <c r="X17" s="305"/>
      <c r="Y17" s="305"/>
      <c r="Z17" s="28"/>
      <c r="AA17" s="28"/>
      <c r="AB17" s="28"/>
      <c r="AC17" s="77"/>
      <c r="AD17" s="81" t="str">
        <f t="shared" si="0"/>
        <v/>
      </c>
    </row>
    <row r="18" spans="1:30" x14ac:dyDescent="0.15">
      <c r="A18" s="297"/>
      <c r="B18" s="297"/>
      <c r="C18" s="297"/>
      <c r="D18" s="297"/>
      <c r="E18" s="305"/>
      <c r="F18" s="305"/>
      <c r="G18" s="305"/>
      <c r="H18" s="305"/>
      <c r="I18" s="319"/>
      <c r="J18" s="320"/>
      <c r="K18" s="320"/>
      <c r="L18" s="36" t="s">
        <v>0</v>
      </c>
      <c r="M18" s="319"/>
      <c r="N18" s="320"/>
      <c r="O18" s="320"/>
      <c r="P18" s="36" t="s">
        <v>0</v>
      </c>
      <c r="Q18" s="321">
        <f>ROUNDDOWN(IF($Z$7="申請者",M18*'様式２-２（１）~３（１）'!$AA$82/100,IF($Z$7="被災中小企業",'様式２-３（２）~４(申請者６)'!M18*3/4,IF($Z$7="入居事業者（被災中小企業を除く）",'様式２-３（２）~４(申請者６)'!M18*0,"0"))),0)</f>
        <v>0</v>
      </c>
      <c r="R18" s="321"/>
      <c r="S18" s="321"/>
      <c r="T18" s="322">
        <f t="shared" si="1"/>
        <v>0</v>
      </c>
      <c r="U18" s="322"/>
      <c r="V18" s="322"/>
      <c r="W18" s="305"/>
      <c r="X18" s="305"/>
      <c r="Y18" s="305"/>
      <c r="Z18" s="28"/>
      <c r="AA18" s="28"/>
      <c r="AB18" s="28"/>
      <c r="AC18" s="77"/>
      <c r="AD18" s="81" t="str">
        <f t="shared" si="0"/>
        <v/>
      </c>
    </row>
    <row r="19" spans="1:30" x14ac:dyDescent="0.15">
      <c r="A19" s="297"/>
      <c r="B19" s="297"/>
      <c r="C19" s="297"/>
      <c r="D19" s="297"/>
      <c r="E19" s="305"/>
      <c r="F19" s="305"/>
      <c r="G19" s="305"/>
      <c r="H19" s="305"/>
      <c r="I19" s="319"/>
      <c r="J19" s="320"/>
      <c r="K19" s="320"/>
      <c r="L19" s="36" t="s">
        <v>0</v>
      </c>
      <c r="M19" s="319"/>
      <c r="N19" s="320"/>
      <c r="O19" s="320"/>
      <c r="P19" s="36" t="s">
        <v>0</v>
      </c>
      <c r="Q19" s="321">
        <f>ROUNDDOWN(IF($Z$7="申請者",M19*'様式２-２（１）~３（１）'!$AA$82/100,IF($Z$7="被災中小企業",'様式２-３（２）~４(申請者６)'!M19*3/4,IF($Z$7="入居事業者（被災中小企業を除く）",'様式２-３（２）~４(申請者６)'!M19*0,"0"))),0)</f>
        <v>0</v>
      </c>
      <c r="R19" s="321"/>
      <c r="S19" s="321"/>
      <c r="T19" s="322">
        <f t="shared" si="1"/>
        <v>0</v>
      </c>
      <c r="U19" s="322"/>
      <c r="V19" s="322"/>
      <c r="W19" s="305"/>
      <c r="X19" s="305"/>
      <c r="Y19" s="305"/>
      <c r="Z19" s="28"/>
      <c r="AA19" s="28"/>
      <c r="AB19" s="28"/>
      <c r="AC19" s="77"/>
      <c r="AD19" s="81" t="str">
        <f t="shared" si="0"/>
        <v/>
      </c>
    </row>
    <row r="20" spans="1:30" x14ac:dyDescent="0.15">
      <c r="A20" s="297"/>
      <c r="B20" s="297"/>
      <c r="C20" s="297"/>
      <c r="D20" s="297"/>
      <c r="E20" s="305"/>
      <c r="F20" s="305"/>
      <c r="G20" s="305"/>
      <c r="H20" s="305"/>
      <c r="I20" s="319"/>
      <c r="J20" s="320"/>
      <c r="K20" s="320"/>
      <c r="L20" s="36" t="s">
        <v>0</v>
      </c>
      <c r="M20" s="319"/>
      <c r="N20" s="320"/>
      <c r="O20" s="320"/>
      <c r="P20" s="36" t="s">
        <v>0</v>
      </c>
      <c r="Q20" s="321">
        <f>ROUNDDOWN(IF($Z$7="申請者",M20*'様式２-２（１）~３（１）'!$AA$82/100,IF($Z$7="被災中小企業",'様式２-３（２）~４(申請者６)'!M20*3/4,IF($Z$7="入居事業者（被災中小企業を除く）",'様式２-３（２）~４(申請者６)'!M20*0,"0"))),0)</f>
        <v>0</v>
      </c>
      <c r="R20" s="321"/>
      <c r="S20" s="321"/>
      <c r="T20" s="322">
        <f t="shared" si="1"/>
        <v>0</v>
      </c>
      <c r="U20" s="322"/>
      <c r="V20" s="322"/>
      <c r="W20" s="305"/>
      <c r="X20" s="305"/>
      <c r="Y20" s="305"/>
      <c r="Z20" s="28"/>
      <c r="AA20" s="28"/>
      <c r="AB20" s="28"/>
      <c r="AC20" s="77"/>
      <c r="AD20" s="81" t="str">
        <f t="shared" si="0"/>
        <v/>
      </c>
    </row>
    <row r="21" spans="1:30" ht="14.25" thickBot="1" x14ac:dyDescent="0.2">
      <c r="A21" s="313"/>
      <c r="B21" s="313"/>
      <c r="C21" s="313"/>
      <c r="D21" s="313"/>
      <c r="E21" s="313"/>
      <c r="F21" s="313"/>
      <c r="G21" s="313"/>
      <c r="H21" s="313"/>
      <c r="I21" s="325"/>
      <c r="J21" s="326"/>
      <c r="K21" s="326"/>
      <c r="L21" s="38" t="s">
        <v>0</v>
      </c>
      <c r="M21" s="325"/>
      <c r="N21" s="326"/>
      <c r="O21" s="326"/>
      <c r="P21" s="38" t="s">
        <v>0</v>
      </c>
      <c r="Q21" s="327">
        <f>ROUNDDOWN(IF($Z$7="申請者",M21*'様式２-２（１）~３（１）'!$AA$82/100,IF($Z$7="被災中小企業",'様式２-３（２）~４(申請者６)'!M21*3/4,IF($Z$7="入居事業者（被災中小企業を除く）",'様式２-３（２）~４(申請者６)'!M21*0,"0"))),0)</f>
        <v>0</v>
      </c>
      <c r="R21" s="327"/>
      <c r="S21" s="327"/>
      <c r="T21" s="328">
        <f t="shared" si="1"/>
        <v>0</v>
      </c>
      <c r="U21" s="328"/>
      <c r="V21" s="328"/>
      <c r="W21" s="313"/>
      <c r="X21" s="313"/>
      <c r="Y21" s="313"/>
      <c r="Z21" s="28"/>
      <c r="AA21" s="28"/>
      <c r="AB21" s="28"/>
      <c r="AC21" s="77"/>
      <c r="AD21" s="81" t="str">
        <f>IF(I21&gt;=M21,"","←補助対象経費が補助事業に要する経費を超えています")</f>
        <v/>
      </c>
    </row>
    <row r="22" spans="1:30" ht="14.25" thickTop="1" x14ac:dyDescent="0.15">
      <c r="A22" s="124" t="s">
        <v>6</v>
      </c>
      <c r="B22" s="125"/>
      <c r="C22" s="125"/>
      <c r="D22" s="125"/>
      <c r="E22" s="125"/>
      <c r="F22" s="125"/>
      <c r="G22" s="125"/>
      <c r="H22" s="126"/>
      <c r="I22" s="323">
        <f>SUM(I7:K21)</f>
        <v>0</v>
      </c>
      <c r="J22" s="324"/>
      <c r="K22" s="324"/>
      <c r="L22" s="39" t="s">
        <v>0</v>
      </c>
      <c r="M22" s="323">
        <f>SUM(M7:O21)</f>
        <v>0</v>
      </c>
      <c r="N22" s="324"/>
      <c r="O22" s="324"/>
      <c r="P22" s="39" t="s">
        <v>0</v>
      </c>
      <c r="Q22" s="322">
        <f>SUM(Q7:S21)</f>
        <v>0</v>
      </c>
      <c r="R22" s="322"/>
      <c r="S22" s="322"/>
      <c r="T22" s="322">
        <f>SUM(T7:V21)</f>
        <v>0</v>
      </c>
      <c r="U22" s="322"/>
      <c r="V22" s="322"/>
      <c r="W22" s="297"/>
      <c r="X22" s="297"/>
      <c r="Y22" s="297"/>
      <c r="Z22" s="28"/>
      <c r="AA22" s="28"/>
      <c r="AB22" s="28"/>
      <c r="AC22" s="28"/>
    </row>
    <row r="23" spans="1:30" x14ac:dyDescent="0.15">
      <c r="A23" s="28" t="s">
        <v>146</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x14ac:dyDescent="0.15">
      <c r="A26" s="28" t="s">
        <v>143</v>
      </c>
    </row>
    <row r="27" spans="1:30" x14ac:dyDescent="0.15">
      <c r="A27" s="28" t="s">
        <v>32</v>
      </c>
    </row>
    <row r="28" spans="1:30" x14ac:dyDescent="0.15">
      <c r="J28" s="76" t="s">
        <v>97</v>
      </c>
      <c r="K28" s="49"/>
      <c r="L28" s="49"/>
      <c r="M28" s="268" t="str">
        <f>IF(M3="","",M3)</f>
        <v/>
      </c>
      <c r="N28" s="268"/>
      <c r="O28" s="268"/>
      <c r="P28" s="268"/>
      <c r="Q28" s="268"/>
      <c r="R28" s="268"/>
      <c r="S28" s="268"/>
      <c r="T28" s="268"/>
      <c r="U28" s="268"/>
      <c r="V28" s="268"/>
      <c r="W28" s="268"/>
      <c r="X28" s="268"/>
      <c r="Y28" s="268"/>
    </row>
    <row r="30" spans="1:30" x14ac:dyDescent="0.15">
      <c r="A30" s="89" t="s">
        <v>29</v>
      </c>
      <c r="B30" s="89"/>
      <c r="C30" s="89"/>
      <c r="D30" s="89"/>
      <c r="E30" s="116" t="s">
        <v>30</v>
      </c>
      <c r="F30" s="89"/>
      <c r="G30" s="89"/>
      <c r="H30" s="89"/>
      <c r="I30" s="116" t="s">
        <v>45</v>
      </c>
      <c r="J30" s="89"/>
      <c r="K30" s="89"/>
      <c r="L30" s="89"/>
      <c r="M30" s="89" t="s">
        <v>1</v>
      </c>
      <c r="N30" s="89"/>
      <c r="O30" s="89"/>
      <c r="P30" s="89"/>
      <c r="Q30" s="89" t="s">
        <v>10</v>
      </c>
      <c r="R30" s="89"/>
      <c r="S30" s="89"/>
      <c r="T30" s="89"/>
      <c r="U30" s="89"/>
      <c r="V30" s="89"/>
      <c r="W30" s="89" t="s">
        <v>13</v>
      </c>
      <c r="X30" s="89"/>
      <c r="Y30" s="89"/>
      <c r="Z30" s="269" t="s">
        <v>92</v>
      </c>
      <c r="AA30" s="270"/>
      <c r="AB30" s="270"/>
      <c r="AC30" s="271"/>
    </row>
    <row r="31" spans="1:30" ht="14.25" thickBot="1" x14ac:dyDescent="0.2">
      <c r="A31" s="92"/>
      <c r="B31" s="92"/>
      <c r="C31" s="92"/>
      <c r="D31" s="92"/>
      <c r="E31" s="92"/>
      <c r="F31" s="92"/>
      <c r="G31" s="92"/>
      <c r="H31" s="92"/>
      <c r="I31" s="92"/>
      <c r="J31" s="92"/>
      <c r="K31" s="92"/>
      <c r="L31" s="92"/>
      <c r="M31" s="92"/>
      <c r="N31" s="92"/>
      <c r="O31" s="92"/>
      <c r="P31" s="92"/>
      <c r="Q31" s="92" t="s">
        <v>11</v>
      </c>
      <c r="R31" s="92"/>
      <c r="S31" s="92"/>
      <c r="T31" s="92" t="s">
        <v>12</v>
      </c>
      <c r="U31" s="92"/>
      <c r="V31" s="92"/>
      <c r="W31" s="92"/>
      <c r="X31" s="92"/>
      <c r="Y31" s="92"/>
      <c r="Z31" s="269"/>
      <c r="AA31" s="270"/>
      <c r="AB31" s="270"/>
      <c r="AC31" s="271"/>
    </row>
    <row r="32" spans="1:30" ht="14.25" thickTop="1" x14ac:dyDescent="0.15">
      <c r="A32" s="285"/>
      <c r="B32" s="285"/>
      <c r="C32" s="285"/>
      <c r="D32" s="285"/>
      <c r="E32" s="285"/>
      <c r="F32" s="285"/>
      <c r="G32" s="285"/>
      <c r="H32" s="285"/>
      <c r="I32" s="117"/>
      <c r="J32" s="118"/>
      <c r="K32" s="118"/>
      <c r="L32" s="36" t="s">
        <v>0</v>
      </c>
      <c r="M32" s="117"/>
      <c r="N32" s="118"/>
      <c r="O32" s="118"/>
      <c r="P32" s="36" t="s">
        <v>0</v>
      </c>
      <c r="Q32" s="286">
        <f>ROUNDDOWN(IF($Z$32="申請者",M32*'様式２-２（１）~３（１）'!$AA$82/100,IF($Z$32="被災中小企業",'様式２-３（２）~４(申請者６)'!M32*3/4,IF($Z$32="入居事業者（被災中小企業を除く）",'様式２-３（２）~４(申請者６)'!M32*0,"0"))),0)</f>
        <v>0</v>
      </c>
      <c r="R32" s="286"/>
      <c r="S32" s="286"/>
      <c r="T32" s="231">
        <f>I32-Q32</f>
        <v>0</v>
      </c>
      <c r="U32" s="231"/>
      <c r="V32" s="231"/>
      <c r="W32" s="285"/>
      <c r="X32" s="285"/>
      <c r="Y32" s="285"/>
      <c r="Z32" s="272" t="str">
        <f>IF(Z7="","",Z7)</f>
        <v/>
      </c>
      <c r="AA32" s="273"/>
      <c r="AB32" s="273"/>
      <c r="AC32" s="274"/>
      <c r="AD32" s="23" t="str">
        <f>IF(I32&gt;=M32,"","←補助対象経費が補助事業に要する経費を超えています")</f>
        <v/>
      </c>
    </row>
    <row r="33" spans="1:30" x14ac:dyDescent="0.15">
      <c r="A33" s="285"/>
      <c r="B33" s="285"/>
      <c r="C33" s="285"/>
      <c r="D33" s="285"/>
      <c r="E33" s="112"/>
      <c r="F33" s="112"/>
      <c r="G33" s="112"/>
      <c r="H33" s="112"/>
      <c r="I33" s="117"/>
      <c r="J33" s="118"/>
      <c r="K33" s="118"/>
      <c r="L33" s="36" t="s">
        <v>0</v>
      </c>
      <c r="M33" s="117"/>
      <c r="N33" s="118"/>
      <c r="O33" s="118"/>
      <c r="P33" s="36" t="s">
        <v>0</v>
      </c>
      <c r="Q33" s="231">
        <f>ROUNDDOWN(IF($Z$32="申請者",M33*'様式２-２（１）~３（１）'!$AA$82/100,IF($Z$32="被災中小企業",'様式２-３（２）~４(申請者６)'!M33*3/4,IF($Z$32="入居事業者（被災中小企業を除く）",'様式２-３（２）~４(申請者６)'!M33*0,"0"))),0)</f>
        <v>0</v>
      </c>
      <c r="R33" s="231"/>
      <c r="S33" s="231"/>
      <c r="T33" s="231">
        <f t="shared" ref="T33:T46" si="2">I33-Q33</f>
        <v>0</v>
      </c>
      <c r="U33" s="231"/>
      <c r="V33" s="231"/>
      <c r="W33" s="112"/>
      <c r="X33" s="112"/>
      <c r="Y33" s="112"/>
      <c r="Z33" s="52"/>
      <c r="AA33" s="53"/>
      <c r="AB33" s="53"/>
      <c r="AC33" s="53"/>
      <c r="AD33" s="23" t="str">
        <f t="shared" ref="AD33" si="3">IF(I33&gt;=M33,"","←補助対象経費が補助事業に要する経費を超えています")</f>
        <v/>
      </c>
    </row>
    <row r="34" spans="1:30" x14ac:dyDescent="0.15">
      <c r="A34" s="285"/>
      <c r="B34" s="285"/>
      <c r="C34" s="285"/>
      <c r="D34" s="285"/>
      <c r="E34" s="112"/>
      <c r="F34" s="112"/>
      <c r="G34" s="112"/>
      <c r="H34" s="112"/>
      <c r="I34" s="117"/>
      <c r="J34" s="118"/>
      <c r="K34" s="118"/>
      <c r="L34" s="36" t="s">
        <v>0</v>
      </c>
      <c r="M34" s="117"/>
      <c r="N34" s="118"/>
      <c r="O34" s="118"/>
      <c r="P34" s="36" t="s">
        <v>0</v>
      </c>
      <c r="Q34" s="231">
        <f>ROUNDDOWN(IF($Z$32="申請者",M34*'様式２-２（１）~３（１）'!$AA$82/100,IF($Z$32="被災中小企業",'様式２-３（２）~４(申請者６)'!M34*3/4,IF($Z$32="入居事業者（被災中小企業を除く）",'様式２-３（２）~４(申請者６)'!M34*0,"0"))),0)</f>
        <v>0</v>
      </c>
      <c r="R34" s="231"/>
      <c r="S34" s="231"/>
      <c r="T34" s="231">
        <f t="shared" si="2"/>
        <v>0</v>
      </c>
      <c r="U34" s="231"/>
      <c r="V34" s="231"/>
      <c r="W34" s="112"/>
      <c r="X34" s="112"/>
      <c r="Y34" s="112"/>
      <c r="AC34" s="23" t="str">
        <f t="shared" ref="AC34" si="4">IF(I34&gt;=M34,"","←補助対象経費が補助事業に要する経費を超えています")</f>
        <v/>
      </c>
      <c r="AD34" s="23" t="str">
        <f>IF(I34&gt;=M34,"","←補助対象経費が補助事業に要する経費を超えています")</f>
        <v/>
      </c>
    </row>
    <row r="35" spans="1:30" x14ac:dyDescent="0.15">
      <c r="A35" s="285"/>
      <c r="B35" s="285"/>
      <c r="C35" s="285"/>
      <c r="D35" s="285"/>
      <c r="E35" s="112"/>
      <c r="F35" s="112"/>
      <c r="G35" s="112"/>
      <c r="H35" s="112"/>
      <c r="I35" s="117"/>
      <c r="J35" s="118"/>
      <c r="K35" s="118"/>
      <c r="L35" s="36" t="s">
        <v>0</v>
      </c>
      <c r="M35" s="117"/>
      <c r="N35" s="118"/>
      <c r="O35" s="118"/>
      <c r="P35" s="36" t="s">
        <v>0</v>
      </c>
      <c r="Q35" s="231">
        <f>ROUNDDOWN(IF($Z$32="申請者",M35*'様式２-２（１）~３（１）'!$AA$82/100,IF($Z$32="被災中小企業",'様式２-３（２）~４(申請者６)'!M35*3/4,IF($Z$32="入居事業者（被災中小企業を除く）",'様式２-３（２）~４(申請者６)'!M35*0,"0"))),0)</f>
        <v>0</v>
      </c>
      <c r="R35" s="231"/>
      <c r="S35" s="231"/>
      <c r="T35" s="231">
        <f t="shared" si="2"/>
        <v>0</v>
      </c>
      <c r="U35" s="231"/>
      <c r="V35" s="231"/>
      <c r="W35" s="112"/>
      <c r="X35" s="112"/>
      <c r="Y35" s="112"/>
      <c r="AC35" s="23"/>
      <c r="AD35" s="23" t="str">
        <f t="shared" ref="AD35:AD46" si="5">IF(I35&gt;=M35,"","←補助対象経費が補助事業に要する経費を超えています")</f>
        <v/>
      </c>
    </row>
    <row r="36" spans="1:30" x14ac:dyDescent="0.15">
      <c r="A36" s="285"/>
      <c r="B36" s="285"/>
      <c r="C36" s="285"/>
      <c r="D36" s="285"/>
      <c r="E36" s="112"/>
      <c r="F36" s="112"/>
      <c r="G36" s="112"/>
      <c r="H36" s="112"/>
      <c r="I36" s="117"/>
      <c r="J36" s="118"/>
      <c r="K36" s="118"/>
      <c r="L36" s="36" t="s">
        <v>0</v>
      </c>
      <c r="M36" s="117"/>
      <c r="N36" s="118"/>
      <c r="O36" s="118"/>
      <c r="P36" s="36" t="s">
        <v>0</v>
      </c>
      <c r="Q36" s="231">
        <f>ROUNDDOWN(IF($Z$32="申請者",M36*'様式２-２（１）~３（１）'!$AA$82/100,IF($Z$32="被災中小企業",'様式２-３（２）~４(申請者６)'!M36*3/4,IF($Z$32="入居事業者（被災中小企業を除く）",'様式２-３（２）~４(申請者６)'!M36*0,"0"))),0)</f>
        <v>0</v>
      </c>
      <c r="R36" s="231"/>
      <c r="S36" s="231"/>
      <c r="T36" s="231">
        <f t="shared" si="2"/>
        <v>0</v>
      </c>
      <c r="U36" s="231"/>
      <c r="V36" s="231"/>
      <c r="W36" s="112"/>
      <c r="X36" s="112"/>
      <c r="Y36" s="112"/>
      <c r="AC36" s="23"/>
      <c r="AD36" s="23" t="str">
        <f t="shared" si="5"/>
        <v/>
      </c>
    </row>
    <row r="37" spans="1:30" x14ac:dyDescent="0.15">
      <c r="A37" s="285"/>
      <c r="B37" s="285"/>
      <c r="C37" s="285"/>
      <c r="D37" s="285"/>
      <c r="E37" s="112"/>
      <c r="F37" s="112"/>
      <c r="G37" s="112"/>
      <c r="H37" s="112"/>
      <c r="I37" s="117"/>
      <c r="J37" s="118"/>
      <c r="K37" s="118"/>
      <c r="L37" s="36" t="s">
        <v>0</v>
      </c>
      <c r="M37" s="117"/>
      <c r="N37" s="118"/>
      <c r="O37" s="118"/>
      <c r="P37" s="36" t="s">
        <v>0</v>
      </c>
      <c r="Q37" s="231">
        <f>ROUNDDOWN(IF($Z$32="申請者",M37*'様式２-２（１）~３（１）'!$AA$82/100,IF($Z$32="被災中小企業",'様式２-３（２）~４(申請者６)'!M37*3/4,IF($Z$32="入居事業者（被災中小企業を除く）",'様式２-３（２）~４(申請者６)'!M37*0,"0"))),0)</f>
        <v>0</v>
      </c>
      <c r="R37" s="231"/>
      <c r="S37" s="231"/>
      <c r="T37" s="231">
        <f t="shared" si="2"/>
        <v>0</v>
      </c>
      <c r="U37" s="231"/>
      <c r="V37" s="231"/>
      <c r="W37" s="112"/>
      <c r="X37" s="112"/>
      <c r="Y37" s="112"/>
      <c r="AC37" s="23"/>
      <c r="AD37" s="23" t="str">
        <f>IF(I37&gt;=M37,"","←補助対象経費が補助事業に要する経費を超えています")</f>
        <v/>
      </c>
    </row>
    <row r="38" spans="1:30" x14ac:dyDescent="0.15">
      <c r="A38" s="285"/>
      <c r="B38" s="285"/>
      <c r="C38" s="285"/>
      <c r="D38" s="285"/>
      <c r="E38" s="112"/>
      <c r="F38" s="112"/>
      <c r="G38" s="112"/>
      <c r="H38" s="112"/>
      <c r="I38" s="117"/>
      <c r="J38" s="118"/>
      <c r="K38" s="118"/>
      <c r="L38" s="36" t="s">
        <v>0</v>
      </c>
      <c r="M38" s="117"/>
      <c r="N38" s="118"/>
      <c r="O38" s="118"/>
      <c r="P38" s="36" t="s">
        <v>0</v>
      </c>
      <c r="Q38" s="231">
        <f>ROUNDDOWN(IF($Z$32="申請者",M38*'様式２-２（１）~３（１）'!$AA$82/100,IF($Z$32="被災中小企業",'様式２-３（２）~４(申請者６)'!M38*3/4,IF($Z$32="入居事業者（被災中小企業を除く）",'様式２-３（２）~４(申請者６)'!M38*0,"0"))),0)</f>
        <v>0</v>
      </c>
      <c r="R38" s="231"/>
      <c r="S38" s="231"/>
      <c r="T38" s="231">
        <f t="shared" si="2"/>
        <v>0</v>
      </c>
      <c r="U38" s="231"/>
      <c r="V38" s="231"/>
      <c r="W38" s="112"/>
      <c r="X38" s="112"/>
      <c r="Y38" s="112"/>
      <c r="AC38" s="23"/>
      <c r="AD38" s="23" t="str">
        <f t="shared" si="5"/>
        <v/>
      </c>
    </row>
    <row r="39" spans="1:30" x14ac:dyDescent="0.15">
      <c r="A39" s="285"/>
      <c r="B39" s="285"/>
      <c r="C39" s="285"/>
      <c r="D39" s="285"/>
      <c r="E39" s="112"/>
      <c r="F39" s="112"/>
      <c r="G39" s="112"/>
      <c r="H39" s="112"/>
      <c r="I39" s="117"/>
      <c r="J39" s="118"/>
      <c r="K39" s="118"/>
      <c r="L39" s="36" t="s">
        <v>0</v>
      </c>
      <c r="M39" s="117"/>
      <c r="N39" s="118"/>
      <c r="O39" s="118"/>
      <c r="P39" s="36" t="s">
        <v>0</v>
      </c>
      <c r="Q39" s="231">
        <f>ROUNDDOWN(IF($Z$32="申請者",M39*'様式２-２（１）~３（１）'!$AA$82/100,IF($Z$32="被災中小企業",'様式２-３（２）~４(申請者６)'!M39*3/4,IF($Z$32="入居事業者（被災中小企業を除く）",'様式２-３（２）~４(申請者６)'!M39*0,"0"))),0)</f>
        <v>0</v>
      </c>
      <c r="R39" s="231"/>
      <c r="S39" s="231"/>
      <c r="T39" s="231">
        <f t="shared" si="2"/>
        <v>0</v>
      </c>
      <c r="U39" s="231"/>
      <c r="V39" s="231"/>
      <c r="W39" s="112"/>
      <c r="X39" s="112"/>
      <c r="Y39" s="112"/>
      <c r="AC39" s="23"/>
      <c r="AD39" s="23" t="str">
        <f t="shared" si="5"/>
        <v/>
      </c>
    </row>
    <row r="40" spans="1:30" x14ac:dyDescent="0.15">
      <c r="A40" s="285"/>
      <c r="B40" s="285"/>
      <c r="C40" s="285"/>
      <c r="D40" s="285"/>
      <c r="E40" s="112"/>
      <c r="F40" s="112"/>
      <c r="G40" s="112"/>
      <c r="H40" s="112"/>
      <c r="I40" s="117"/>
      <c r="J40" s="118"/>
      <c r="K40" s="118"/>
      <c r="L40" s="36" t="s">
        <v>0</v>
      </c>
      <c r="M40" s="117"/>
      <c r="N40" s="118"/>
      <c r="O40" s="118"/>
      <c r="P40" s="36" t="s">
        <v>0</v>
      </c>
      <c r="Q40" s="231">
        <f>ROUNDDOWN(IF($Z$32="申請者",M40*'様式２-２（１）~３（１）'!$AA$82/100,IF($Z$32="被災中小企業",'様式２-３（２）~４(申請者６)'!M40*3/4,IF($Z$32="入居事業者（被災中小企業を除く）",'様式２-３（２）~４(申請者６)'!M40*0,"0"))),0)</f>
        <v>0</v>
      </c>
      <c r="R40" s="231"/>
      <c r="S40" s="231"/>
      <c r="T40" s="231">
        <f t="shared" si="2"/>
        <v>0</v>
      </c>
      <c r="U40" s="231"/>
      <c r="V40" s="231"/>
      <c r="W40" s="112"/>
      <c r="X40" s="112"/>
      <c r="Y40" s="112"/>
      <c r="AC40" s="23"/>
      <c r="AD40" s="23" t="str">
        <f t="shared" si="5"/>
        <v/>
      </c>
    </row>
    <row r="41" spans="1:30" x14ac:dyDescent="0.15">
      <c r="A41" s="285"/>
      <c r="B41" s="285"/>
      <c r="C41" s="285"/>
      <c r="D41" s="285"/>
      <c r="E41" s="112"/>
      <c r="F41" s="112"/>
      <c r="G41" s="112"/>
      <c r="H41" s="112"/>
      <c r="I41" s="117"/>
      <c r="J41" s="118"/>
      <c r="K41" s="118"/>
      <c r="L41" s="36" t="s">
        <v>0</v>
      </c>
      <c r="M41" s="117"/>
      <c r="N41" s="118"/>
      <c r="O41" s="118"/>
      <c r="P41" s="36" t="s">
        <v>0</v>
      </c>
      <c r="Q41" s="231">
        <f>ROUNDDOWN(IF($Z$32="申請者",M41*'様式２-２（１）~３（１）'!$AA$82/100,IF($Z$32="被災中小企業",'様式２-３（２）~４(申請者６)'!M41*3/4,IF($Z$32="入居事業者（被災中小企業を除く）",'様式２-３（２）~４(申請者６)'!M41*0,"0"))),0)</f>
        <v>0</v>
      </c>
      <c r="R41" s="231"/>
      <c r="S41" s="231"/>
      <c r="T41" s="231">
        <f t="shared" si="2"/>
        <v>0</v>
      </c>
      <c r="U41" s="231"/>
      <c r="V41" s="231"/>
      <c r="W41" s="112"/>
      <c r="X41" s="112"/>
      <c r="Y41" s="112"/>
      <c r="AC41" s="23"/>
      <c r="AD41" s="23" t="str">
        <f t="shared" si="5"/>
        <v/>
      </c>
    </row>
    <row r="42" spans="1:30" x14ac:dyDescent="0.15">
      <c r="A42" s="285"/>
      <c r="B42" s="285"/>
      <c r="C42" s="285"/>
      <c r="D42" s="285"/>
      <c r="E42" s="112"/>
      <c r="F42" s="112"/>
      <c r="G42" s="112"/>
      <c r="H42" s="112"/>
      <c r="I42" s="117"/>
      <c r="J42" s="118"/>
      <c r="K42" s="118"/>
      <c r="L42" s="36" t="s">
        <v>0</v>
      </c>
      <c r="M42" s="117"/>
      <c r="N42" s="118"/>
      <c r="O42" s="118"/>
      <c r="P42" s="36" t="s">
        <v>0</v>
      </c>
      <c r="Q42" s="231">
        <f>ROUNDDOWN(IF($Z$32="申請者",M42*'様式２-２（１）~３（１）'!$AA$82/100,IF($Z$32="被災中小企業",'様式２-３（２）~４(申請者６)'!M42*3/4,IF($Z$32="入居事業者（被災中小企業を除く）",'様式２-３（２）~４(申請者６)'!M42*0,"0"))),0)</f>
        <v>0</v>
      </c>
      <c r="R42" s="231"/>
      <c r="S42" s="231"/>
      <c r="T42" s="231">
        <f t="shared" si="2"/>
        <v>0</v>
      </c>
      <c r="U42" s="231"/>
      <c r="V42" s="231"/>
      <c r="W42" s="112"/>
      <c r="X42" s="112"/>
      <c r="Y42" s="112"/>
      <c r="AC42" s="23"/>
      <c r="AD42" s="23" t="str">
        <f t="shared" si="5"/>
        <v/>
      </c>
    </row>
    <row r="43" spans="1:30" x14ac:dyDescent="0.15">
      <c r="A43" s="285"/>
      <c r="B43" s="285"/>
      <c r="C43" s="285"/>
      <c r="D43" s="285"/>
      <c r="E43" s="112"/>
      <c r="F43" s="112"/>
      <c r="G43" s="112"/>
      <c r="H43" s="112"/>
      <c r="I43" s="117"/>
      <c r="J43" s="118"/>
      <c r="K43" s="118"/>
      <c r="L43" s="36" t="s">
        <v>0</v>
      </c>
      <c r="M43" s="117"/>
      <c r="N43" s="118"/>
      <c r="O43" s="118"/>
      <c r="P43" s="36" t="s">
        <v>0</v>
      </c>
      <c r="Q43" s="231">
        <f>ROUNDDOWN(IF($Z$32="申請者",M43*'様式２-２（１）~３（１）'!$AA$82/100,IF($Z$32="被災中小企業",'様式２-３（２）~４(申請者６)'!M43*3/4,IF($Z$32="入居事業者（被災中小企業を除く）",'様式２-３（２）~４(申請者６)'!M43*0,"0"))),0)</f>
        <v>0</v>
      </c>
      <c r="R43" s="231"/>
      <c r="S43" s="231"/>
      <c r="T43" s="231">
        <f t="shared" si="2"/>
        <v>0</v>
      </c>
      <c r="U43" s="231"/>
      <c r="V43" s="231"/>
      <c r="W43" s="112"/>
      <c r="X43" s="112"/>
      <c r="Y43" s="112"/>
      <c r="AC43" s="23"/>
      <c r="AD43" s="23" t="str">
        <f t="shared" si="5"/>
        <v/>
      </c>
    </row>
    <row r="44" spans="1:30" x14ac:dyDescent="0.15">
      <c r="A44" s="285"/>
      <c r="B44" s="285"/>
      <c r="C44" s="285"/>
      <c r="D44" s="285"/>
      <c r="E44" s="112"/>
      <c r="F44" s="112"/>
      <c r="G44" s="112"/>
      <c r="H44" s="112"/>
      <c r="I44" s="117"/>
      <c r="J44" s="118"/>
      <c r="K44" s="118"/>
      <c r="L44" s="36" t="s">
        <v>0</v>
      </c>
      <c r="M44" s="117"/>
      <c r="N44" s="118"/>
      <c r="O44" s="118"/>
      <c r="P44" s="36" t="s">
        <v>0</v>
      </c>
      <c r="Q44" s="231">
        <f>ROUNDDOWN(IF($Z$32="申請者",M44*'様式２-２（１）~３（１）'!$AA$82/100,IF($Z$32="被災中小企業",'様式２-３（２）~４(申請者６)'!M44*3/4,IF($Z$32="入居事業者（被災中小企業を除く）",'様式２-３（２）~４(申請者６)'!M44*0,"0"))),0)</f>
        <v>0</v>
      </c>
      <c r="R44" s="231"/>
      <c r="S44" s="231"/>
      <c r="T44" s="231">
        <f t="shared" si="2"/>
        <v>0</v>
      </c>
      <c r="U44" s="231"/>
      <c r="V44" s="231"/>
      <c r="W44" s="112"/>
      <c r="X44" s="112"/>
      <c r="Y44" s="112"/>
      <c r="AC44" s="23"/>
      <c r="AD44" s="23" t="str">
        <f t="shared" si="5"/>
        <v/>
      </c>
    </row>
    <row r="45" spans="1:30" x14ac:dyDescent="0.15">
      <c r="A45" s="285"/>
      <c r="B45" s="285"/>
      <c r="C45" s="285"/>
      <c r="D45" s="285"/>
      <c r="E45" s="112"/>
      <c r="F45" s="112"/>
      <c r="G45" s="112"/>
      <c r="H45" s="112"/>
      <c r="I45" s="117"/>
      <c r="J45" s="118"/>
      <c r="K45" s="118"/>
      <c r="L45" s="36" t="s">
        <v>0</v>
      </c>
      <c r="M45" s="117"/>
      <c r="N45" s="118"/>
      <c r="O45" s="118"/>
      <c r="P45" s="36" t="s">
        <v>0</v>
      </c>
      <c r="Q45" s="231">
        <f>ROUNDDOWN(IF($Z$32="申請者",M45*'様式２-２（１）~３（１）'!$AA$82/100,IF($Z$32="被災中小企業",'様式２-３（２）~４(申請者６)'!M45*3/4,IF($Z$32="入居事業者（被災中小企業を除く）",'様式２-３（２）~４(申請者６)'!M45*0,"0"))),0)</f>
        <v>0</v>
      </c>
      <c r="R45" s="231"/>
      <c r="S45" s="231"/>
      <c r="T45" s="231">
        <f t="shared" si="2"/>
        <v>0</v>
      </c>
      <c r="U45" s="231"/>
      <c r="V45" s="231"/>
      <c r="W45" s="112"/>
      <c r="X45" s="112"/>
      <c r="Y45" s="112"/>
      <c r="AC45" s="23"/>
      <c r="AD45" s="23" t="str">
        <f t="shared" si="5"/>
        <v/>
      </c>
    </row>
    <row r="46" spans="1:30" ht="14.25" thickBot="1" x14ac:dyDescent="0.2">
      <c r="A46" s="147"/>
      <c r="B46" s="147"/>
      <c r="C46" s="147"/>
      <c r="D46" s="147"/>
      <c r="E46" s="147"/>
      <c r="F46" s="147"/>
      <c r="G46" s="147"/>
      <c r="H46" s="147"/>
      <c r="I46" s="145"/>
      <c r="J46" s="146"/>
      <c r="K46" s="146"/>
      <c r="L46" s="38" t="s">
        <v>0</v>
      </c>
      <c r="M46" s="145"/>
      <c r="N46" s="146"/>
      <c r="O46" s="146"/>
      <c r="P46" s="38" t="s">
        <v>0</v>
      </c>
      <c r="Q46" s="287">
        <f>ROUNDDOWN(IF($Z$32="申請者",M46*'様式２-２（１）~３（１）'!$AA$82/100,IF($Z$32="被災中小企業",'様式２-３（２）~４(申請者６)'!M46*3/4,IF($Z$32="入居事業者（被災中小企業を除く）",'様式２-３（２）~４(申請者６)'!M46*0,"0"))),0)</f>
        <v>0</v>
      </c>
      <c r="R46" s="287"/>
      <c r="S46" s="287"/>
      <c r="T46" s="287">
        <f t="shared" si="2"/>
        <v>0</v>
      </c>
      <c r="U46" s="287"/>
      <c r="V46" s="287"/>
      <c r="W46" s="147"/>
      <c r="X46" s="147"/>
      <c r="Y46" s="147"/>
      <c r="AC46" s="23"/>
      <c r="AD46" s="23" t="str">
        <f t="shared" si="5"/>
        <v/>
      </c>
    </row>
    <row r="47" spans="1:30" ht="14.25" thickTop="1" x14ac:dyDescent="0.15">
      <c r="A47" s="124" t="s">
        <v>6</v>
      </c>
      <c r="B47" s="125"/>
      <c r="C47" s="125"/>
      <c r="D47" s="125"/>
      <c r="E47" s="125"/>
      <c r="F47" s="125"/>
      <c r="G47" s="125"/>
      <c r="H47" s="126"/>
      <c r="I47" s="99">
        <f>SUM(I32:K46)</f>
        <v>0</v>
      </c>
      <c r="J47" s="100"/>
      <c r="K47" s="100"/>
      <c r="L47" s="39" t="s">
        <v>0</v>
      </c>
      <c r="M47" s="99">
        <f>SUM(M32:O46)</f>
        <v>0</v>
      </c>
      <c r="N47" s="100"/>
      <c r="O47" s="100"/>
      <c r="P47" s="39" t="s">
        <v>0</v>
      </c>
      <c r="Q47" s="231">
        <f>SUM(Q32:S46)</f>
        <v>0</v>
      </c>
      <c r="R47" s="231"/>
      <c r="S47" s="231"/>
      <c r="T47" s="231">
        <f>SUM(T32:V46)</f>
        <v>0</v>
      </c>
      <c r="U47" s="231"/>
      <c r="V47" s="231"/>
      <c r="W47" s="285"/>
      <c r="X47" s="285"/>
      <c r="Y47" s="285"/>
    </row>
    <row r="48" spans="1:30" x14ac:dyDescent="0.15">
      <c r="A48" s="28" t="s">
        <v>31</v>
      </c>
      <c r="N48" s="2"/>
    </row>
    <row r="51" spans="1:30" x14ac:dyDescent="0.15">
      <c r="A51" s="28" t="s">
        <v>89</v>
      </c>
    </row>
    <row r="52" spans="1:30" x14ac:dyDescent="0.15">
      <c r="A52" s="28" t="s">
        <v>32</v>
      </c>
    </row>
    <row r="53" spans="1:30" x14ac:dyDescent="0.15">
      <c r="A53" s="28" t="s">
        <v>33</v>
      </c>
      <c r="E53" s="2"/>
      <c r="F53" s="2"/>
      <c r="G53" s="2"/>
      <c r="H53" s="2"/>
      <c r="I53" s="2"/>
      <c r="J53" s="2"/>
      <c r="K53" s="2"/>
      <c r="L53" s="2"/>
      <c r="M53" s="2"/>
      <c r="N53" s="2"/>
      <c r="O53" s="2"/>
      <c r="P53" s="2"/>
      <c r="Q53" s="2"/>
      <c r="R53" s="2"/>
      <c r="S53" s="2"/>
      <c r="T53" s="2"/>
      <c r="U53" s="2"/>
      <c r="V53" s="2"/>
      <c r="W53" s="2"/>
      <c r="X53" s="2"/>
      <c r="Y53" s="14"/>
    </row>
    <row r="54" spans="1:30" x14ac:dyDescent="0.15">
      <c r="E54" s="2"/>
      <c r="F54" s="2"/>
      <c r="G54" s="2"/>
      <c r="H54" s="2"/>
      <c r="I54" s="2"/>
      <c r="J54" s="49" t="s">
        <v>97</v>
      </c>
      <c r="K54" s="49"/>
      <c r="L54" s="49"/>
      <c r="M54" s="268" t="str">
        <f>IF(M28="","",M28)</f>
        <v/>
      </c>
      <c r="N54" s="268"/>
      <c r="O54" s="268"/>
      <c r="P54" s="268"/>
      <c r="Q54" s="268"/>
      <c r="R54" s="268"/>
      <c r="S54" s="268"/>
      <c r="T54" s="268"/>
      <c r="U54" s="268"/>
      <c r="V54" s="268"/>
      <c r="W54" s="268"/>
      <c r="X54" s="268"/>
      <c r="Y54" s="268"/>
    </row>
    <row r="55" spans="1:30" x14ac:dyDescent="0.15">
      <c r="E55" s="2"/>
      <c r="F55" s="2"/>
      <c r="G55" s="2"/>
      <c r="H55" s="2"/>
      <c r="I55" s="2"/>
      <c r="J55" s="2"/>
      <c r="K55" s="2"/>
      <c r="L55" s="2"/>
      <c r="M55" s="2"/>
      <c r="N55" s="2"/>
      <c r="O55" s="2"/>
      <c r="P55" s="2"/>
      <c r="Q55" s="2"/>
      <c r="R55" s="2"/>
      <c r="S55" s="2"/>
      <c r="T55" s="2"/>
      <c r="U55" s="2"/>
      <c r="V55" s="2"/>
      <c r="W55" s="2"/>
      <c r="X55" s="2"/>
      <c r="Y55" s="29" t="s">
        <v>38</v>
      </c>
    </row>
    <row r="56" spans="1:30" x14ac:dyDescent="0.15">
      <c r="A56" s="135" t="s">
        <v>34</v>
      </c>
      <c r="B56" s="128"/>
      <c r="C56" s="128"/>
      <c r="D56" s="137"/>
      <c r="E56" s="135" t="s">
        <v>35</v>
      </c>
      <c r="F56" s="128"/>
      <c r="G56" s="128"/>
      <c r="H56" s="128"/>
      <c r="I56" s="128"/>
      <c r="J56" s="137"/>
      <c r="K56" s="135" t="s">
        <v>36</v>
      </c>
      <c r="L56" s="128"/>
      <c r="M56" s="128"/>
      <c r="N56" s="128"/>
      <c r="O56" s="128"/>
      <c r="P56" s="128"/>
      <c r="Q56" s="128"/>
      <c r="R56" s="128"/>
      <c r="S56" s="137"/>
      <c r="T56" s="135" t="s">
        <v>37</v>
      </c>
      <c r="U56" s="128"/>
      <c r="V56" s="128"/>
      <c r="W56" s="128"/>
      <c r="X56" s="128"/>
      <c r="Y56" s="137"/>
    </row>
    <row r="57" spans="1:30" x14ac:dyDescent="0.15">
      <c r="A57" s="135" t="s">
        <v>39</v>
      </c>
      <c r="B57" s="128"/>
      <c r="C57" s="128"/>
      <c r="D57" s="137"/>
      <c r="E57" s="282"/>
      <c r="F57" s="283"/>
      <c r="G57" s="283"/>
      <c r="H57" s="283"/>
      <c r="I57" s="283"/>
      <c r="J57" s="36" t="s">
        <v>0</v>
      </c>
      <c r="K57" s="108"/>
      <c r="L57" s="109"/>
      <c r="M57" s="109"/>
      <c r="N57" s="109"/>
      <c r="O57" s="109"/>
      <c r="P57" s="109"/>
      <c r="Q57" s="109"/>
      <c r="R57" s="109"/>
      <c r="S57" s="35"/>
      <c r="T57" s="108"/>
      <c r="U57" s="109"/>
      <c r="V57" s="109"/>
      <c r="W57" s="109"/>
      <c r="X57" s="109"/>
      <c r="Y57" s="110"/>
    </row>
    <row r="58" spans="1:30" x14ac:dyDescent="0.15">
      <c r="A58" s="89" t="s">
        <v>12</v>
      </c>
      <c r="B58" s="89"/>
      <c r="C58" s="89"/>
      <c r="D58" s="89"/>
      <c r="E58" s="282"/>
      <c r="F58" s="283"/>
      <c r="G58" s="283"/>
      <c r="H58" s="283"/>
      <c r="I58" s="283"/>
      <c r="J58" s="36" t="s">
        <v>0</v>
      </c>
      <c r="K58" s="108"/>
      <c r="L58" s="109"/>
      <c r="M58" s="109"/>
      <c r="N58" s="109"/>
      <c r="O58" s="109"/>
      <c r="P58" s="109"/>
      <c r="Q58" s="109"/>
      <c r="R58" s="109"/>
      <c r="S58" s="35"/>
      <c r="T58" s="112"/>
      <c r="U58" s="112"/>
      <c r="V58" s="112"/>
      <c r="W58" s="112"/>
      <c r="X58" s="112"/>
      <c r="Y58" s="112"/>
      <c r="AC58" s="23"/>
    </row>
    <row r="59" spans="1:30" x14ac:dyDescent="0.15">
      <c r="A59" s="89" t="s">
        <v>150</v>
      </c>
      <c r="B59" s="89"/>
      <c r="C59" s="89"/>
      <c r="D59" s="89"/>
      <c r="E59" s="117"/>
      <c r="F59" s="118"/>
      <c r="G59" s="118"/>
      <c r="H59" s="118"/>
      <c r="I59" s="118"/>
      <c r="J59" s="36" t="s">
        <v>0</v>
      </c>
      <c r="K59" s="108"/>
      <c r="L59" s="109"/>
      <c r="M59" s="109"/>
      <c r="N59" s="109"/>
      <c r="O59" s="109"/>
      <c r="P59" s="109"/>
      <c r="Q59" s="109"/>
      <c r="R59" s="109"/>
      <c r="S59" s="35"/>
      <c r="T59" s="112"/>
      <c r="U59" s="112"/>
      <c r="V59" s="112"/>
      <c r="W59" s="112"/>
      <c r="X59" s="112"/>
      <c r="Y59" s="112"/>
      <c r="AA59" s="17"/>
    </row>
    <row r="60" spans="1:30" ht="14.25" thickBot="1" x14ac:dyDescent="0.2">
      <c r="A60" s="288" t="s">
        <v>20</v>
      </c>
      <c r="B60" s="288"/>
      <c r="C60" s="288"/>
      <c r="D60" s="288"/>
      <c r="E60" s="289"/>
      <c r="F60" s="290"/>
      <c r="G60" s="290"/>
      <c r="H60" s="290"/>
      <c r="I60" s="290"/>
      <c r="J60" s="79" t="s">
        <v>0</v>
      </c>
      <c r="K60" s="291"/>
      <c r="L60" s="292"/>
      <c r="M60" s="292"/>
      <c r="N60" s="292"/>
      <c r="O60" s="292"/>
      <c r="P60" s="292"/>
      <c r="Q60" s="292"/>
      <c r="R60" s="292"/>
      <c r="S60" s="80"/>
      <c r="T60" s="293"/>
      <c r="U60" s="293"/>
      <c r="V60" s="293"/>
      <c r="W60" s="293"/>
      <c r="X60" s="293"/>
      <c r="Y60" s="293"/>
      <c r="AD60" s="18"/>
    </row>
    <row r="61" spans="1:30" ht="14.25" thickTop="1" x14ac:dyDescent="0.15">
      <c r="A61" s="98" t="s">
        <v>40</v>
      </c>
      <c r="B61" s="98"/>
      <c r="C61" s="98"/>
      <c r="D61" s="98"/>
      <c r="E61" s="216">
        <f>SUM(E57:I60)</f>
        <v>0</v>
      </c>
      <c r="F61" s="217"/>
      <c r="G61" s="217"/>
      <c r="H61" s="217"/>
      <c r="I61" s="217"/>
      <c r="J61" s="40" t="s">
        <v>0</v>
      </c>
      <c r="K61" s="284"/>
      <c r="L61" s="284"/>
      <c r="M61" s="284"/>
      <c r="N61" s="284"/>
      <c r="O61" s="284"/>
      <c r="P61" s="284"/>
      <c r="Q61" s="284"/>
      <c r="R61" s="284"/>
      <c r="S61" s="284"/>
      <c r="T61" s="284"/>
      <c r="U61" s="284"/>
      <c r="V61" s="284"/>
      <c r="W61" s="284"/>
      <c r="X61" s="284"/>
      <c r="Y61" s="284"/>
      <c r="AD61" s="81" t="str">
        <f>IF(E61=E71,"","←４-Ⅰの金額合計額と４-Ⅱの補助事業に要する経費の合計金額が一致しません。")</f>
        <v/>
      </c>
    </row>
    <row r="62" spans="1:30" x14ac:dyDescent="0.15">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x14ac:dyDescent="0.15">
      <c r="AD63" s="31"/>
    </row>
    <row r="64" spans="1:30" x14ac:dyDescent="0.15">
      <c r="A64" s="28" t="s">
        <v>41</v>
      </c>
      <c r="Y64" s="14"/>
    </row>
    <row r="65" spans="1:30" x14ac:dyDescent="0.15">
      <c r="Y65" s="29" t="s">
        <v>38</v>
      </c>
    </row>
    <row r="66" spans="1:30" ht="40.5" customHeight="1" x14ac:dyDescent="0.15">
      <c r="A66" s="89" t="s">
        <v>7</v>
      </c>
      <c r="B66" s="89"/>
      <c r="C66" s="89"/>
      <c r="D66" s="89"/>
      <c r="E66" s="116" t="s">
        <v>76</v>
      </c>
      <c r="F66" s="89"/>
      <c r="G66" s="89"/>
      <c r="H66" s="89"/>
      <c r="I66" s="89"/>
      <c r="J66" s="89"/>
      <c r="K66" s="116" t="s">
        <v>77</v>
      </c>
      <c r="L66" s="89"/>
      <c r="M66" s="89"/>
      <c r="N66" s="89"/>
      <c r="O66" s="89"/>
      <c r="P66" s="116" t="s">
        <v>78</v>
      </c>
      <c r="Q66" s="89"/>
      <c r="R66" s="89"/>
      <c r="S66" s="89"/>
      <c r="T66" s="89"/>
      <c r="U66" s="89" t="s">
        <v>42</v>
      </c>
      <c r="V66" s="89"/>
      <c r="W66" s="89"/>
      <c r="X66" s="89"/>
      <c r="Y66" s="89"/>
    </row>
    <row r="67" spans="1:30" x14ac:dyDescent="0.15">
      <c r="A67" s="89" t="s">
        <v>3</v>
      </c>
      <c r="B67" s="89"/>
      <c r="C67" s="89"/>
      <c r="D67" s="89"/>
      <c r="E67" s="282"/>
      <c r="F67" s="283"/>
      <c r="G67" s="283"/>
      <c r="H67" s="283"/>
      <c r="I67" s="283"/>
      <c r="J67" s="41" t="s">
        <v>0</v>
      </c>
      <c r="K67" s="282"/>
      <c r="L67" s="283"/>
      <c r="M67" s="283"/>
      <c r="N67" s="283"/>
      <c r="O67" s="41" t="s">
        <v>0</v>
      </c>
      <c r="P67" s="275">
        <f>ROUNDDOWN(IF($Z$32="申請者",K67*'様式２-２（１）~３（１）'!$AA$82/100,IF($Z$32="被災中小企業",'様式２-３（２）~４(申請者６)'!K67*3/4,IF($Z$32="入居事業者（被災中小企業を除く）",'様式２-３（２）~４(申請者６)'!K67*0,"0"))),0)</f>
        <v>0</v>
      </c>
      <c r="Q67" s="276"/>
      <c r="R67" s="276"/>
      <c r="S67" s="276"/>
      <c r="T67" s="41" t="s">
        <v>0</v>
      </c>
      <c r="U67" s="275">
        <f>E67-P67</f>
        <v>0</v>
      </c>
      <c r="V67" s="276"/>
      <c r="W67" s="276"/>
      <c r="X67" s="276"/>
      <c r="Y67" s="41" t="s">
        <v>0</v>
      </c>
    </row>
    <row r="68" spans="1:30" ht="27" customHeight="1" x14ac:dyDescent="0.15">
      <c r="A68" s="116" t="s">
        <v>43</v>
      </c>
      <c r="B68" s="89"/>
      <c r="C68" s="89"/>
      <c r="D68" s="89"/>
      <c r="E68" s="173">
        <f>I22</f>
        <v>0</v>
      </c>
      <c r="F68" s="174"/>
      <c r="G68" s="174"/>
      <c r="H68" s="174"/>
      <c r="I68" s="174"/>
      <c r="J68" s="41" t="s">
        <v>0</v>
      </c>
      <c r="K68" s="173">
        <f>M22</f>
        <v>0</v>
      </c>
      <c r="L68" s="174"/>
      <c r="M68" s="174"/>
      <c r="N68" s="174"/>
      <c r="O68" s="41" t="s">
        <v>0</v>
      </c>
      <c r="P68" s="275">
        <f>Q22</f>
        <v>0</v>
      </c>
      <c r="Q68" s="276"/>
      <c r="R68" s="276"/>
      <c r="S68" s="276"/>
      <c r="T68" s="41" t="s">
        <v>0</v>
      </c>
      <c r="U68" s="275">
        <f t="shared" ref="U68:U69" si="6">E68-P68</f>
        <v>0</v>
      </c>
      <c r="V68" s="276"/>
      <c r="W68" s="276"/>
      <c r="X68" s="276"/>
      <c r="Y68" s="41" t="s">
        <v>0</v>
      </c>
    </row>
    <row r="69" spans="1:30" x14ac:dyDescent="0.15">
      <c r="A69" s="89" t="s">
        <v>5</v>
      </c>
      <c r="B69" s="89"/>
      <c r="C69" s="89"/>
      <c r="D69" s="89"/>
      <c r="E69" s="173">
        <f>I47</f>
        <v>0</v>
      </c>
      <c r="F69" s="174"/>
      <c r="G69" s="174"/>
      <c r="H69" s="174"/>
      <c r="I69" s="174"/>
      <c r="J69" s="41" t="s">
        <v>0</v>
      </c>
      <c r="K69" s="173">
        <f>M47</f>
        <v>0</v>
      </c>
      <c r="L69" s="174"/>
      <c r="M69" s="174"/>
      <c r="N69" s="174"/>
      <c r="O69" s="41" t="s">
        <v>0</v>
      </c>
      <c r="P69" s="275">
        <f>Q47</f>
        <v>0</v>
      </c>
      <c r="Q69" s="276"/>
      <c r="R69" s="276"/>
      <c r="S69" s="276"/>
      <c r="T69" s="41" t="s">
        <v>0</v>
      </c>
      <c r="U69" s="275">
        <f t="shared" si="6"/>
        <v>0</v>
      </c>
      <c r="V69" s="276"/>
      <c r="W69" s="276"/>
      <c r="X69" s="276"/>
      <c r="Y69" s="41" t="s">
        <v>0</v>
      </c>
    </row>
    <row r="70" spans="1:30" ht="14.25" thickBot="1" x14ac:dyDescent="0.2">
      <c r="A70" s="92" t="s">
        <v>20</v>
      </c>
      <c r="B70" s="92"/>
      <c r="C70" s="92"/>
      <c r="D70" s="92"/>
      <c r="E70" s="277"/>
      <c r="F70" s="278"/>
      <c r="G70" s="278"/>
      <c r="H70" s="278"/>
      <c r="I70" s="278"/>
      <c r="J70" s="42" t="s">
        <v>0</v>
      </c>
      <c r="K70" s="279"/>
      <c r="L70" s="279"/>
      <c r="M70" s="279"/>
      <c r="N70" s="279"/>
      <c r="O70" s="279"/>
      <c r="P70" s="279"/>
      <c r="Q70" s="279"/>
      <c r="R70" s="279"/>
      <c r="S70" s="279"/>
      <c r="T70" s="279"/>
      <c r="U70" s="280">
        <f>E70</f>
        <v>0</v>
      </c>
      <c r="V70" s="281"/>
      <c r="W70" s="281"/>
      <c r="X70" s="281"/>
      <c r="Y70" s="44" t="s">
        <v>0</v>
      </c>
    </row>
    <row r="71" spans="1:30" ht="14.25" thickTop="1" x14ac:dyDescent="0.15">
      <c r="A71" s="98" t="s">
        <v>44</v>
      </c>
      <c r="B71" s="98"/>
      <c r="C71" s="98"/>
      <c r="D71" s="98"/>
      <c r="E71" s="264">
        <f>SUM(E67:I70)</f>
        <v>0</v>
      </c>
      <c r="F71" s="265"/>
      <c r="G71" s="265"/>
      <c r="H71" s="265"/>
      <c r="I71" s="265"/>
      <c r="J71" s="43" t="s">
        <v>0</v>
      </c>
      <c r="K71" s="266">
        <f>SUM(K67:N69)</f>
        <v>0</v>
      </c>
      <c r="L71" s="267"/>
      <c r="M71" s="267"/>
      <c r="N71" s="267"/>
      <c r="O71" s="43" t="s">
        <v>0</v>
      </c>
      <c r="P71" s="266">
        <f>SUM(P67:S69)</f>
        <v>0</v>
      </c>
      <c r="Q71" s="267"/>
      <c r="R71" s="267"/>
      <c r="S71" s="267"/>
      <c r="T71" s="43" t="s">
        <v>0</v>
      </c>
      <c r="U71" s="266">
        <f>SUM(U67:X70)</f>
        <v>0</v>
      </c>
      <c r="V71" s="267"/>
      <c r="W71" s="267"/>
      <c r="X71" s="267"/>
      <c r="Y71" s="43" t="s">
        <v>0</v>
      </c>
      <c r="AD71" s="81" t="str">
        <f>IF(E61=E71,"","←４-Ⅰの金額合計額と４-Ⅱの補助事業に要する経費の合計金額が一致しません。")</f>
        <v/>
      </c>
    </row>
  </sheetData>
  <sheetProtection password="CC13" sheet="1" objects="1" scenarios="1"/>
  <mergeCells count="30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E15:H15"/>
    <mergeCell ref="I15:K15"/>
    <mergeCell ref="M15:O15"/>
    <mergeCell ref="Q15:S15"/>
    <mergeCell ref="T15:V15"/>
    <mergeCell ref="W15:Y15"/>
    <mergeCell ref="A16:D16"/>
    <mergeCell ref="E16:H16"/>
    <mergeCell ref="I16:K16"/>
    <mergeCell ref="M16:O16"/>
    <mergeCell ref="Q16:S16"/>
    <mergeCell ref="T16:V16"/>
    <mergeCell ref="W16:Y16"/>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5:D6"/>
    <mergeCell ref="E5:H6"/>
    <mergeCell ref="I5:L6"/>
    <mergeCell ref="M5:P6"/>
    <mergeCell ref="T6:V6"/>
    <mergeCell ref="Q5:V5"/>
    <mergeCell ref="W5:Y6"/>
    <mergeCell ref="Q6:S6"/>
    <mergeCell ref="Z5:AC6"/>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 ref="E68:I68"/>
    <mergeCell ref="K68:N68"/>
    <mergeCell ref="P68:S68"/>
    <mergeCell ref="U68:X68"/>
    <mergeCell ref="A61:D61"/>
    <mergeCell ref="E61:I61"/>
    <mergeCell ref="K61:S61"/>
    <mergeCell ref="T61:Y61"/>
    <mergeCell ref="A66:D66"/>
    <mergeCell ref="E66:J66"/>
    <mergeCell ref="K66:O66"/>
    <mergeCell ref="P66:T66"/>
    <mergeCell ref="U66:Y66"/>
    <mergeCell ref="A59:D59"/>
    <mergeCell ref="E59:I59"/>
    <mergeCell ref="K59:R59"/>
    <mergeCell ref="T59:Y59"/>
    <mergeCell ref="A60:D60"/>
    <mergeCell ref="E60:I60"/>
    <mergeCell ref="K60:R60"/>
    <mergeCell ref="T60:Y60"/>
    <mergeCell ref="A58:D58"/>
    <mergeCell ref="E58:I58"/>
    <mergeCell ref="K58:R58"/>
    <mergeCell ref="T58:Y58"/>
    <mergeCell ref="M54:Y54"/>
    <mergeCell ref="A56:D56"/>
    <mergeCell ref="E56:J56"/>
    <mergeCell ref="K56:S56"/>
    <mergeCell ref="T56:Y56"/>
    <mergeCell ref="A57:D57"/>
    <mergeCell ref="E57:I57"/>
    <mergeCell ref="K57:R57"/>
    <mergeCell ref="T57:Y57"/>
    <mergeCell ref="W46:Y46"/>
    <mergeCell ref="A47:H47"/>
    <mergeCell ref="I47:K47"/>
    <mergeCell ref="M47:O47"/>
    <mergeCell ref="Q47:S47"/>
    <mergeCell ref="T47:V47"/>
    <mergeCell ref="W47:Y47"/>
    <mergeCell ref="A46:D46"/>
    <mergeCell ref="E46:H46"/>
    <mergeCell ref="I46:K46"/>
    <mergeCell ref="M46:O46"/>
    <mergeCell ref="Q46:S46"/>
    <mergeCell ref="T46:V46"/>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s>
  <phoneticPr fontId="1"/>
  <dataValidations count="2">
    <dataValidation type="whole" imeMode="off" operator="greaterThanOrEqual" allowBlank="1" showInputMessage="1" showErrorMessage="1" sqref="E67:I70 K67:N69 I7:K21 M7:O21 E57:I60 I32:K46 M32:O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1"/>
  <sheetViews>
    <sheetView workbookViewId="0"/>
  </sheetViews>
  <sheetFormatPr defaultRowHeight="13.5" x14ac:dyDescent="0.15"/>
  <cols>
    <col min="1" max="1" width="3.625" style="28" customWidth="1"/>
    <col min="2" max="28" width="3.625" customWidth="1"/>
  </cols>
  <sheetData>
    <row r="1" spans="1:30" x14ac:dyDescent="0.15">
      <c r="A1" s="28" t="s">
        <v>144</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row>
    <row r="2" spans="1:30" x14ac:dyDescent="0.15">
      <c r="A2" s="28" t="s">
        <v>145</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row>
    <row r="3" spans="1:30" x14ac:dyDescent="0.15">
      <c r="B3" s="28"/>
      <c r="C3" s="28"/>
      <c r="D3" s="28"/>
      <c r="E3" s="28"/>
      <c r="F3" s="28"/>
      <c r="G3" s="28"/>
      <c r="H3" s="28"/>
      <c r="I3" s="28"/>
      <c r="J3" s="76" t="s">
        <v>98</v>
      </c>
      <c r="K3" s="76"/>
      <c r="L3" s="76"/>
      <c r="M3" s="308"/>
      <c r="N3" s="308"/>
      <c r="O3" s="308"/>
      <c r="P3" s="308"/>
      <c r="Q3" s="308"/>
      <c r="R3" s="308"/>
      <c r="S3" s="308"/>
      <c r="T3" s="308"/>
      <c r="U3" s="308"/>
      <c r="V3" s="308"/>
      <c r="W3" s="308"/>
      <c r="X3" s="308"/>
      <c r="Y3" s="308"/>
      <c r="Z3" s="28"/>
      <c r="AA3" s="28"/>
      <c r="AB3" s="28"/>
      <c r="AC3" s="28"/>
    </row>
    <row r="4" spans="1:30" x14ac:dyDescent="0.15">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30" x14ac:dyDescent="0.15">
      <c r="A5" s="89" t="s">
        <v>29</v>
      </c>
      <c r="B5" s="89"/>
      <c r="C5" s="89"/>
      <c r="D5" s="89"/>
      <c r="E5" s="116" t="s">
        <v>30</v>
      </c>
      <c r="F5" s="89"/>
      <c r="G5" s="89"/>
      <c r="H5" s="89"/>
      <c r="I5" s="116" t="s">
        <v>45</v>
      </c>
      <c r="J5" s="89"/>
      <c r="K5" s="89"/>
      <c r="L5" s="89"/>
      <c r="M5" s="89" t="s">
        <v>1</v>
      </c>
      <c r="N5" s="89"/>
      <c r="O5" s="89"/>
      <c r="P5" s="89"/>
      <c r="Q5" s="89" t="s">
        <v>10</v>
      </c>
      <c r="R5" s="89"/>
      <c r="S5" s="89"/>
      <c r="T5" s="89"/>
      <c r="U5" s="89"/>
      <c r="V5" s="89"/>
      <c r="W5" s="89" t="s">
        <v>13</v>
      </c>
      <c r="X5" s="89"/>
      <c r="Y5" s="89"/>
      <c r="Z5" s="294" t="s">
        <v>92</v>
      </c>
      <c r="AA5" s="295"/>
      <c r="AB5" s="295"/>
      <c r="AC5" s="296"/>
    </row>
    <row r="6" spans="1:30" ht="14.25" thickBot="1" x14ac:dyDescent="0.2">
      <c r="A6" s="92"/>
      <c r="B6" s="92"/>
      <c r="C6" s="92"/>
      <c r="D6" s="92"/>
      <c r="E6" s="92"/>
      <c r="F6" s="92"/>
      <c r="G6" s="92"/>
      <c r="H6" s="92"/>
      <c r="I6" s="92"/>
      <c r="J6" s="92"/>
      <c r="K6" s="92"/>
      <c r="L6" s="92"/>
      <c r="M6" s="92"/>
      <c r="N6" s="92"/>
      <c r="O6" s="92"/>
      <c r="P6" s="92"/>
      <c r="Q6" s="92" t="s">
        <v>11</v>
      </c>
      <c r="R6" s="92"/>
      <c r="S6" s="92"/>
      <c r="T6" s="92" t="s">
        <v>12</v>
      </c>
      <c r="U6" s="92"/>
      <c r="V6" s="92"/>
      <c r="W6" s="92"/>
      <c r="X6" s="92"/>
      <c r="Y6" s="92"/>
      <c r="Z6" s="294"/>
      <c r="AA6" s="295"/>
      <c r="AB6" s="295"/>
      <c r="AC6" s="296"/>
    </row>
    <row r="7" spans="1:30" ht="14.25" thickTop="1" x14ac:dyDescent="0.15">
      <c r="A7" s="297"/>
      <c r="B7" s="297"/>
      <c r="C7" s="297"/>
      <c r="D7" s="297"/>
      <c r="E7" s="297"/>
      <c r="F7" s="297"/>
      <c r="G7" s="297"/>
      <c r="H7" s="297"/>
      <c r="I7" s="319"/>
      <c r="J7" s="320"/>
      <c r="K7" s="320"/>
      <c r="L7" s="36" t="s">
        <v>0</v>
      </c>
      <c r="M7" s="319"/>
      <c r="N7" s="320"/>
      <c r="O7" s="320"/>
      <c r="P7" s="36" t="s">
        <v>0</v>
      </c>
      <c r="Q7" s="321">
        <f>ROUNDDOWN(IF($Z$7="申請者",M7*'様式２-２（１）~３（１）'!$AA$82/100,IF($Z$7="被災中小企業",'様式２-３（２）~４(申請者７)'!M7*3/4,IF($Z$7="入居事業者（被災中小企業を除く）",'様式２-３（２）~４(申請者７)'!M7*0,"0"))),0)</f>
        <v>0</v>
      </c>
      <c r="R7" s="321"/>
      <c r="S7" s="321"/>
      <c r="T7" s="322">
        <f>I7-Q7</f>
        <v>0</v>
      </c>
      <c r="U7" s="322"/>
      <c r="V7" s="322"/>
      <c r="W7" s="297"/>
      <c r="X7" s="297"/>
      <c r="Y7" s="297"/>
      <c r="Z7" s="302"/>
      <c r="AA7" s="303"/>
      <c r="AB7" s="303"/>
      <c r="AC7" s="304"/>
      <c r="AD7" s="81" t="str">
        <f t="shared" ref="AD7:AD20" si="0">IF(I7&gt;=M7,"","←補助対象経費が補助事業に要する経費を超えています")</f>
        <v/>
      </c>
    </row>
    <row r="8" spans="1:30" ht="13.5" customHeight="1" x14ac:dyDescent="0.15">
      <c r="A8" s="297"/>
      <c r="B8" s="297"/>
      <c r="C8" s="297"/>
      <c r="D8" s="297"/>
      <c r="E8" s="305"/>
      <c r="F8" s="305"/>
      <c r="G8" s="305"/>
      <c r="H8" s="305"/>
      <c r="I8" s="319"/>
      <c r="J8" s="320"/>
      <c r="K8" s="320"/>
      <c r="L8" s="36" t="s">
        <v>0</v>
      </c>
      <c r="M8" s="319"/>
      <c r="N8" s="320"/>
      <c r="O8" s="320"/>
      <c r="P8" s="36" t="s">
        <v>0</v>
      </c>
      <c r="Q8" s="321">
        <f>ROUNDDOWN(IF($Z$7="申請者",M8*'様式２-２（１）~３（１）'!$AA$82/100,IF($Z$7="被災中小企業",'様式２-３（２）~４(申請者７)'!M8*3/4,IF($Z$7="入居事業者（被災中小企業を除く）",'様式２-３（２）~４(申請者７)'!M8*0,"0"))),0)</f>
        <v>0</v>
      </c>
      <c r="R8" s="321"/>
      <c r="S8" s="321"/>
      <c r="T8" s="322">
        <f t="shared" ref="T8:T21" si="1">I8-Q8</f>
        <v>0</v>
      </c>
      <c r="U8" s="322"/>
      <c r="V8" s="322"/>
      <c r="W8" s="305"/>
      <c r="X8" s="305"/>
      <c r="Y8" s="305"/>
      <c r="Z8" s="309" t="str">
        <f>IF(Z7="","↑こちらのセルで区分を必ず選んでください。","")</f>
        <v>↑こちらのセルで区分を必ず選んでください。</v>
      </c>
      <c r="AA8" s="310"/>
      <c r="AB8" s="310"/>
      <c r="AC8" s="310"/>
      <c r="AD8" s="81" t="str">
        <f t="shared" si="0"/>
        <v/>
      </c>
    </row>
    <row r="9" spans="1:30" x14ac:dyDescent="0.15">
      <c r="A9" s="297"/>
      <c r="B9" s="297"/>
      <c r="C9" s="297"/>
      <c r="D9" s="297"/>
      <c r="E9" s="305"/>
      <c r="F9" s="305"/>
      <c r="G9" s="305"/>
      <c r="H9" s="305"/>
      <c r="I9" s="319"/>
      <c r="J9" s="320"/>
      <c r="K9" s="320"/>
      <c r="L9" s="36" t="s">
        <v>0</v>
      </c>
      <c r="M9" s="319"/>
      <c r="N9" s="320"/>
      <c r="O9" s="320"/>
      <c r="P9" s="36" t="s">
        <v>0</v>
      </c>
      <c r="Q9" s="321">
        <f>ROUNDDOWN(IF($Z$7="申請者",M9*'様式２-２（１）~３（１）'!$AA$82/100,IF($Z$7="被災中小企業",'様式２-３（２）~４(申請者７)'!M9*3/4,IF($Z$7="入居事業者（被災中小企業を除く）",'様式２-３（２）~４(申請者７)'!M9*0,"0"))),0)</f>
        <v>0</v>
      </c>
      <c r="R9" s="321"/>
      <c r="S9" s="321"/>
      <c r="T9" s="322">
        <f t="shared" si="1"/>
        <v>0</v>
      </c>
      <c r="U9" s="322"/>
      <c r="V9" s="322"/>
      <c r="W9" s="305"/>
      <c r="X9" s="305"/>
      <c r="Y9" s="305"/>
      <c r="Z9" s="311"/>
      <c r="AA9" s="312"/>
      <c r="AB9" s="312"/>
      <c r="AC9" s="312"/>
      <c r="AD9" s="81" t="str">
        <f t="shared" si="0"/>
        <v/>
      </c>
    </row>
    <row r="10" spans="1:30" x14ac:dyDescent="0.15">
      <c r="A10" s="297"/>
      <c r="B10" s="297"/>
      <c r="C10" s="297"/>
      <c r="D10" s="297"/>
      <c r="E10" s="305"/>
      <c r="F10" s="305"/>
      <c r="G10" s="305"/>
      <c r="H10" s="305"/>
      <c r="I10" s="319"/>
      <c r="J10" s="320"/>
      <c r="K10" s="320"/>
      <c r="L10" s="36" t="s">
        <v>0</v>
      </c>
      <c r="M10" s="319"/>
      <c r="N10" s="320"/>
      <c r="O10" s="320"/>
      <c r="P10" s="36" t="s">
        <v>0</v>
      </c>
      <c r="Q10" s="321">
        <f>ROUNDDOWN(IF($Z$7="申請者",M10*'様式２-２（１）~３（１）'!$AA$82/100,IF($Z$7="被災中小企業",'様式２-３（２）~４(申請者７)'!M10*3/4,IF($Z$7="入居事業者（被災中小企業を除く）",'様式２-３（２）~４(申請者７)'!M10*0,"0"))),0)</f>
        <v>0</v>
      </c>
      <c r="R10" s="321"/>
      <c r="S10" s="321"/>
      <c r="T10" s="322">
        <f t="shared" si="1"/>
        <v>0</v>
      </c>
      <c r="U10" s="322"/>
      <c r="V10" s="322"/>
      <c r="W10" s="305"/>
      <c r="X10" s="305"/>
      <c r="Y10" s="305"/>
      <c r="Z10" s="311"/>
      <c r="AA10" s="312"/>
      <c r="AB10" s="312"/>
      <c r="AC10" s="312"/>
      <c r="AD10" s="81" t="str">
        <f t="shared" si="0"/>
        <v/>
      </c>
    </row>
    <row r="11" spans="1:30" x14ac:dyDescent="0.15">
      <c r="A11" s="297"/>
      <c r="B11" s="297"/>
      <c r="C11" s="297"/>
      <c r="D11" s="297"/>
      <c r="E11" s="305"/>
      <c r="F11" s="305"/>
      <c r="G11" s="305"/>
      <c r="H11" s="305"/>
      <c r="I11" s="319"/>
      <c r="J11" s="320"/>
      <c r="K11" s="320"/>
      <c r="L11" s="36" t="s">
        <v>0</v>
      </c>
      <c r="M11" s="319"/>
      <c r="N11" s="320"/>
      <c r="O11" s="320"/>
      <c r="P11" s="36" t="s">
        <v>0</v>
      </c>
      <c r="Q11" s="321">
        <f>ROUNDDOWN(IF($Z$7="申請者",M11*'様式２-２（１）~３（１）'!$AA$82/100,IF($Z$7="被災中小企業",'様式２-３（２）~４(申請者７)'!M11*3/4,IF($Z$7="入居事業者（被災中小企業を除く）",'様式２-３（２）~４(申請者７)'!M11*0,"0"))),0)</f>
        <v>0</v>
      </c>
      <c r="R11" s="321"/>
      <c r="S11" s="321"/>
      <c r="T11" s="322">
        <f t="shared" si="1"/>
        <v>0</v>
      </c>
      <c r="U11" s="322"/>
      <c r="V11" s="322"/>
      <c r="W11" s="305"/>
      <c r="X11" s="305"/>
      <c r="Y11" s="305"/>
      <c r="Z11" s="311"/>
      <c r="AA11" s="312"/>
      <c r="AB11" s="312"/>
      <c r="AC11" s="312"/>
      <c r="AD11" s="81" t="str">
        <f t="shared" si="0"/>
        <v/>
      </c>
    </row>
    <row r="12" spans="1:30" x14ac:dyDescent="0.15">
      <c r="A12" s="297"/>
      <c r="B12" s="297"/>
      <c r="C12" s="297"/>
      <c r="D12" s="297"/>
      <c r="E12" s="305"/>
      <c r="F12" s="305"/>
      <c r="G12" s="305"/>
      <c r="H12" s="305"/>
      <c r="I12" s="319"/>
      <c r="J12" s="320"/>
      <c r="K12" s="320"/>
      <c r="L12" s="36" t="s">
        <v>0</v>
      </c>
      <c r="M12" s="319"/>
      <c r="N12" s="320"/>
      <c r="O12" s="320"/>
      <c r="P12" s="36" t="s">
        <v>0</v>
      </c>
      <c r="Q12" s="321">
        <f>ROUNDDOWN(IF($Z$7="申請者",M12*'様式２-２（１）~３（１）'!$AA$82/100,IF($Z$7="被災中小企業",'様式２-３（２）~４(申請者７)'!M12*3/4,IF($Z$7="入居事業者（被災中小企業を除く）",'様式２-３（２）~４(申請者７)'!M12*0,"0"))),0)</f>
        <v>0</v>
      </c>
      <c r="R12" s="321"/>
      <c r="S12" s="321"/>
      <c r="T12" s="322">
        <f t="shared" si="1"/>
        <v>0</v>
      </c>
      <c r="U12" s="322"/>
      <c r="V12" s="322"/>
      <c r="W12" s="305"/>
      <c r="X12" s="305"/>
      <c r="Y12" s="305"/>
      <c r="Z12" s="28"/>
      <c r="AA12" s="28"/>
      <c r="AB12" s="28"/>
      <c r="AC12" s="77"/>
      <c r="AD12" s="81" t="str">
        <f t="shared" si="0"/>
        <v/>
      </c>
    </row>
    <row r="13" spans="1:30" x14ac:dyDescent="0.15">
      <c r="A13" s="297"/>
      <c r="B13" s="297"/>
      <c r="C13" s="297"/>
      <c r="D13" s="297"/>
      <c r="E13" s="305"/>
      <c r="F13" s="305"/>
      <c r="G13" s="305"/>
      <c r="H13" s="305"/>
      <c r="I13" s="319"/>
      <c r="J13" s="320"/>
      <c r="K13" s="320"/>
      <c r="L13" s="36" t="s">
        <v>0</v>
      </c>
      <c r="M13" s="319"/>
      <c r="N13" s="320"/>
      <c r="O13" s="320"/>
      <c r="P13" s="36" t="s">
        <v>0</v>
      </c>
      <c r="Q13" s="321">
        <f>ROUNDDOWN(IF($Z$7="申請者",M13*'様式２-２（１）~３（１）'!$AA$82/100,IF($Z$7="被災中小企業",'様式２-３（２）~４(申請者７)'!M13*3/4,IF($Z$7="入居事業者（被災中小企業を除く）",'様式２-３（２）~４(申請者７)'!M13*0,"0"))),0)</f>
        <v>0</v>
      </c>
      <c r="R13" s="321"/>
      <c r="S13" s="321"/>
      <c r="T13" s="322">
        <f t="shared" si="1"/>
        <v>0</v>
      </c>
      <c r="U13" s="322"/>
      <c r="V13" s="322"/>
      <c r="W13" s="305"/>
      <c r="X13" s="305"/>
      <c r="Y13" s="305"/>
      <c r="Z13" s="28"/>
      <c r="AA13" s="28"/>
      <c r="AB13" s="28"/>
      <c r="AC13" s="77"/>
      <c r="AD13" s="81" t="str">
        <f t="shared" si="0"/>
        <v/>
      </c>
    </row>
    <row r="14" spans="1:30" x14ac:dyDescent="0.15">
      <c r="A14" s="297"/>
      <c r="B14" s="297"/>
      <c r="C14" s="297"/>
      <c r="D14" s="297"/>
      <c r="E14" s="305"/>
      <c r="F14" s="305"/>
      <c r="G14" s="305"/>
      <c r="H14" s="305"/>
      <c r="I14" s="319"/>
      <c r="J14" s="320"/>
      <c r="K14" s="320"/>
      <c r="L14" s="36" t="s">
        <v>0</v>
      </c>
      <c r="M14" s="319"/>
      <c r="N14" s="320"/>
      <c r="O14" s="320"/>
      <c r="P14" s="36" t="s">
        <v>0</v>
      </c>
      <c r="Q14" s="321">
        <f>ROUNDDOWN(IF($Z$7="申請者",M14*'様式２-２（１）~３（１）'!$AA$82/100,IF($Z$7="被災中小企業",'様式２-３（２）~４(申請者７)'!M14*3/4,IF($Z$7="入居事業者（被災中小企業を除く）",'様式２-３（２）~４(申請者７)'!M14*0,"0"))),0)</f>
        <v>0</v>
      </c>
      <c r="R14" s="321"/>
      <c r="S14" s="321"/>
      <c r="T14" s="322">
        <f t="shared" si="1"/>
        <v>0</v>
      </c>
      <c r="U14" s="322"/>
      <c r="V14" s="322"/>
      <c r="W14" s="305"/>
      <c r="X14" s="305"/>
      <c r="Y14" s="305"/>
      <c r="Z14" s="28"/>
      <c r="AA14" s="28"/>
      <c r="AB14" s="28"/>
      <c r="AC14" s="77"/>
      <c r="AD14" s="81" t="str">
        <f t="shared" si="0"/>
        <v/>
      </c>
    </row>
    <row r="15" spans="1:30" x14ac:dyDescent="0.15">
      <c r="A15" s="297"/>
      <c r="B15" s="297"/>
      <c r="C15" s="297"/>
      <c r="D15" s="297"/>
      <c r="E15" s="305"/>
      <c r="F15" s="305"/>
      <c r="G15" s="305"/>
      <c r="H15" s="305"/>
      <c r="I15" s="319"/>
      <c r="J15" s="320"/>
      <c r="K15" s="320"/>
      <c r="L15" s="36" t="s">
        <v>0</v>
      </c>
      <c r="M15" s="319"/>
      <c r="N15" s="320"/>
      <c r="O15" s="320"/>
      <c r="P15" s="36" t="s">
        <v>0</v>
      </c>
      <c r="Q15" s="321">
        <f>ROUNDDOWN(IF($Z$7="申請者",M15*'様式２-２（１）~３（１）'!$AA$82/100,IF($Z$7="被災中小企業",'様式２-３（２）~４(申請者７)'!M15*3/4,IF($Z$7="入居事業者（被災中小企業を除く）",'様式２-３（２）~４(申請者７)'!M15*0,"0"))),0)</f>
        <v>0</v>
      </c>
      <c r="R15" s="321"/>
      <c r="S15" s="321"/>
      <c r="T15" s="322">
        <f t="shared" si="1"/>
        <v>0</v>
      </c>
      <c r="U15" s="322"/>
      <c r="V15" s="322"/>
      <c r="W15" s="305"/>
      <c r="X15" s="305"/>
      <c r="Y15" s="305"/>
      <c r="Z15" s="28"/>
      <c r="AA15" s="28"/>
      <c r="AB15" s="28"/>
      <c r="AC15" s="77"/>
      <c r="AD15" s="81" t="str">
        <f t="shared" si="0"/>
        <v/>
      </c>
    </row>
    <row r="16" spans="1:30" x14ac:dyDescent="0.15">
      <c r="A16" s="297"/>
      <c r="B16" s="297"/>
      <c r="C16" s="297"/>
      <c r="D16" s="297"/>
      <c r="E16" s="305"/>
      <c r="F16" s="305"/>
      <c r="G16" s="305"/>
      <c r="H16" s="305"/>
      <c r="I16" s="319"/>
      <c r="J16" s="320"/>
      <c r="K16" s="320"/>
      <c r="L16" s="36" t="s">
        <v>0</v>
      </c>
      <c r="M16" s="319"/>
      <c r="N16" s="320"/>
      <c r="O16" s="320"/>
      <c r="P16" s="36" t="s">
        <v>0</v>
      </c>
      <c r="Q16" s="321">
        <f>ROUNDDOWN(IF($Z$7="申請者",M16*'様式２-２（１）~３（１）'!$AA$82/100,IF($Z$7="被災中小企業",'様式２-３（２）~４(申請者７)'!M16*3/4,IF($Z$7="入居事業者（被災中小企業を除く）",'様式２-３（２）~４(申請者７)'!M16*0,"0"))),0)</f>
        <v>0</v>
      </c>
      <c r="R16" s="321"/>
      <c r="S16" s="321"/>
      <c r="T16" s="322">
        <f t="shared" si="1"/>
        <v>0</v>
      </c>
      <c r="U16" s="322"/>
      <c r="V16" s="322"/>
      <c r="W16" s="305"/>
      <c r="X16" s="305"/>
      <c r="Y16" s="305"/>
      <c r="Z16" s="28"/>
      <c r="AA16" s="28"/>
      <c r="AB16" s="28"/>
      <c r="AC16" s="77"/>
      <c r="AD16" s="81" t="str">
        <f t="shared" si="0"/>
        <v/>
      </c>
    </row>
    <row r="17" spans="1:30" x14ac:dyDescent="0.15">
      <c r="A17" s="297"/>
      <c r="B17" s="297"/>
      <c r="C17" s="297"/>
      <c r="D17" s="297"/>
      <c r="E17" s="305"/>
      <c r="F17" s="305"/>
      <c r="G17" s="305"/>
      <c r="H17" s="305"/>
      <c r="I17" s="319"/>
      <c r="J17" s="320"/>
      <c r="K17" s="320"/>
      <c r="L17" s="36" t="s">
        <v>0</v>
      </c>
      <c r="M17" s="319"/>
      <c r="N17" s="320"/>
      <c r="O17" s="320"/>
      <c r="P17" s="36" t="s">
        <v>0</v>
      </c>
      <c r="Q17" s="321">
        <f>ROUNDDOWN(IF($Z$7="申請者",M17*'様式２-２（１）~３（１）'!$AA$82/100,IF($Z$7="被災中小企業",'様式２-３（２）~４(申請者７)'!M17*3/4,IF($Z$7="入居事業者（被災中小企業を除く）",'様式２-３（２）~４(申請者７)'!M17*0,"0"))),0)</f>
        <v>0</v>
      </c>
      <c r="R17" s="321"/>
      <c r="S17" s="321"/>
      <c r="T17" s="322">
        <f t="shared" si="1"/>
        <v>0</v>
      </c>
      <c r="U17" s="322"/>
      <c r="V17" s="322"/>
      <c r="W17" s="305"/>
      <c r="X17" s="305"/>
      <c r="Y17" s="305"/>
      <c r="Z17" s="28"/>
      <c r="AA17" s="28"/>
      <c r="AB17" s="28"/>
      <c r="AC17" s="77"/>
      <c r="AD17" s="81" t="str">
        <f t="shared" si="0"/>
        <v/>
      </c>
    </row>
    <row r="18" spans="1:30" x14ac:dyDescent="0.15">
      <c r="A18" s="297"/>
      <c r="B18" s="297"/>
      <c r="C18" s="297"/>
      <c r="D18" s="297"/>
      <c r="E18" s="305"/>
      <c r="F18" s="305"/>
      <c r="G18" s="305"/>
      <c r="H18" s="305"/>
      <c r="I18" s="319"/>
      <c r="J18" s="320"/>
      <c r="K18" s="320"/>
      <c r="L18" s="36" t="s">
        <v>0</v>
      </c>
      <c r="M18" s="319"/>
      <c r="N18" s="320"/>
      <c r="O18" s="320"/>
      <c r="P18" s="36" t="s">
        <v>0</v>
      </c>
      <c r="Q18" s="321">
        <f>ROUNDDOWN(IF($Z$7="申請者",M18*'様式２-２（１）~３（１）'!$AA$82/100,IF($Z$7="被災中小企業",'様式２-３（２）~４(申請者７)'!M18*3/4,IF($Z$7="入居事業者（被災中小企業を除く）",'様式２-３（２）~４(申請者７)'!M18*0,"0"))),0)</f>
        <v>0</v>
      </c>
      <c r="R18" s="321"/>
      <c r="S18" s="321"/>
      <c r="T18" s="322">
        <f t="shared" si="1"/>
        <v>0</v>
      </c>
      <c r="U18" s="322"/>
      <c r="V18" s="322"/>
      <c r="W18" s="305"/>
      <c r="X18" s="305"/>
      <c r="Y18" s="305"/>
      <c r="Z18" s="28"/>
      <c r="AA18" s="28"/>
      <c r="AB18" s="28"/>
      <c r="AC18" s="77"/>
      <c r="AD18" s="81" t="str">
        <f t="shared" si="0"/>
        <v/>
      </c>
    </row>
    <row r="19" spans="1:30" x14ac:dyDescent="0.15">
      <c r="A19" s="297"/>
      <c r="B19" s="297"/>
      <c r="C19" s="297"/>
      <c r="D19" s="297"/>
      <c r="E19" s="305"/>
      <c r="F19" s="305"/>
      <c r="G19" s="305"/>
      <c r="H19" s="305"/>
      <c r="I19" s="319"/>
      <c r="J19" s="320"/>
      <c r="K19" s="320"/>
      <c r="L19" s="36" t="s">
        <v>0</v>
      </c>
      <c r="M19" s="319"/>
      <c r="N19" s="320"/>
      <c r="O19" s="320"/>
      <c r="P19" s="36" t="s">
        <v>0</v>
      </c>
      <c r="Q19" s="321">
        <f>ROUNDDOWN(IF($Z$7="申請者",M19*'様式２-２（１）~３（１）'!$AA$82/100,IF($Z$7="被災中小企業",'様式２-３（２）~４(申請者７)'!M19*3/4,IF($Z$7="入居事業者（被災中小企業を除く）",'様式２-３（２）~４(申請者７)'!M19*0,"0"))),0)</f>
        <v>0</v>
      </c>
      <c r="R19" s="321"/>
      <c r="S19" s="321"/>
      <c r="T19" s="322">
        <f t="shared" si="1"/>
        <v>0</v>
      </c>
      <c r="U19" s="322"/>
      <c r="V19" s="322"/>
      <c r="W19" s="305"/>
      <c r="X19" s="305"/>
      <c r="Y19" s="305"/>
      <c r="Z19" s="28"/>
      <c r="AA19" s="28"/>
      <c r="AB19" s="28"/>
      <c r="AC19" s="77"/>
      <c r="AD19" s="81" t="str">
        <f t="shared" si="0"/>
        <v/>
      </c>
    </row>
    <row r="20" spans="1:30" x14ac:dyDescent="0.15">
      <c r="A20" s="297"/>
      <c r="B20" s="297"/>
      <c r="C20" s="297"/>
      <c r="D20" s="297"/>
      <c r="E20" s="305"/>
      <c r="F20" s="305"/>
      <c r="G20" s="305"/>
      <c r="H20" s="305"/>
      <c r="I20" s="319"/>
      <c r="J20" s="320"/>
      <c r="K20" s="320"/>
      <c r="L20" s="36" t="s">
        <v>0</v>
      </c>
      <c r="M20" s="319"/>
      <c r="N20" s="320"/>
      <c r="O20" s="320"/>
      <c r="P20" s="36" t="s">
        <v>0</v>
      </c>
      <c r="Q20" s="321">
        <f>ROUNDDOWN(IF($Z$7="申請者",M20*'様式２-２（１）~３（１）'!$AA$82/100,IF($Z$7="被災中小企業",'様式２-３（２）~４(申請者７)'!M20*3/4,IF($Z$7="入居事業者（被災中小企業を除く）",'様式２-３（２）~４(申請者７)'!M20*0,"0"))),0)</f>
        <v>0</v>
      </c>
      <c r="R20" s="321"/>
      <c r="S20" s="321"/>
      <c r="T20" s="322">
        <f t="shared" si="1"/>
        <v>0</v>
      </c>
      <c r="U20" s="322"/>
      <c r="V20" s="322"/>
      <c r="W20" s="305"/>
      <c r="X20" s="305"/>
      <c r="Y20" s="305"/>
      <c r="Z20" s="28"/>
      <c r="AA20" s="28"/>
      <c r="AB20" s="28"/>
      <c r="AC20" s="77"/>
      <c r="AD20" s="81" t="str">
        <f t="shared" si="0"/>
        <v/>
      </c>
    </row>
    <row r="21" spans="1:30" ht="14.25" thickBot="1" x14ac:dyDescent="0.2">
      <c r="A21" s="313"/>
      <c r="B21" s="313"/>
      <c r="C21" s="313"/>
      <c r="D21" s="313"/>
      <c r="E21" s="313"/>
      <c r="F21" s="313"/>
      <c r="G21" s="313"/>
      <c r="H21" s="313"/>
      <c r="I21" s="325"/>
      <c r="J21" s="326"/>
      <c r="K21" s="326"/>
      <c r="L21" s="38" t="s">
        <v>0</v>
      </c>
      <c r="M21" s="325"/>
      <c r="N21" s="326"/>
      <c r="O21" s="326"/>
      <c r="P21" s="38" t="s">
        <v>0</v>
      </c>
      <c r="Q21" s="327">
        <f>ROUNDDOWN(IF($Z$7="申請者",M21*'様式２-２（１）~３（１）'!$AA$82/100,IF($Z$7="被災中小企業",'様式２-３（２）~４(申請者７)'!M21*3/4,IF($Z$7="入居事業者（被災中小企業を除く）",'様式２-３（２）~４(申請者７)'!M21*0,"0"))),0)</f>
        <v>0</v>
      </c>
      <c r="R21" s="327"/>
      <c r="S21" s="327"/>
      <c r="T21" s="328">
        <f t="shared" si="1"/>
        <v>0</v>
      </c>
      <c r="U21" s="328"/>
      <c r="V21" s="328"/>
      <c r="W21" s="313"/>
      <c r="X21" s="313"/>
      <c r="Y21" s="313"/>
      <c r="Z21" s="28"/>
      <c r="AA21" s="28"/>
      <c r="AB21" s="28"/>
      <c r="AC21" s="77"/>
      <c r="AD21" s="81" t="str">
        <f>IF(I21&gt;=M21,"","←補助対象経費が補助事業に要する経費を超えています")</f>
        <v/>
      </c>
    </row>
    <row r="22" spans="1:30" ht="14.25" thickTop="1" x14ac:dyDescent="0.15">
      <c r="A22" s="124" t="s">
        <v>6</v>
      </c>
      <c r="B22" s="125"/>
      <c r="C22" s="125"/>
      <c r="D22" s="125"/>
      <c r="E22" s="125"/>
      <c r="F22" s="125"/>
      <c r="G22" s="125"/>
      <c r="H22" s="126"/>
      <c r="I22" s="323">
        <f>SUM(I7:K21)</f>
        <v>0</v>
      </c>
      <c r="J22" s="324"/>
      <c r="K22" s="324"/>
      <c r="L22" s="39" t="s">
        <v>0</v>
      </c>
      <c r="M22" s="323">
        <f>SUM(M7:O21)</f>
        <v>0</v>
      </c>
      <c r="N22" s="324"/>
      <c r="O22" s="324"/>
      <c r="P22" s="39" t="s">
        <v>0</v>
      </c>
      <c r="Q22" s="322">
        <f>SUM(Q7:S21)</f>
        <v>0</v>
      </c>
      <c r="R22" s="322"/>
      <c r="S22" s="322"/>
      <c r="T22" s="322">
        <f>SUM(T7:V21)</f>
        <v>0</v>
      </c>
      <c r="U22" s="322"/>
      <c r="V22" s="322"/>
      <c r="W22" s="297"/>
      <c r="X22" s="297"/>
      <c r="Y22" s="297"/>
      <c r="Z22" s="28"/>
      <c r="AA22" s="28"/>
      <c r="AB22" s="28"/>
      <c r="AC22" s="28"/>
    </row>
    <row r="23" spans="1:30" x14ac:dyDescent="0.15">
      <c r="A23" s="28" t="s">
        <v>146</v>
      </c>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row>
    <row r="26" spans="1:30" x14ac:dyDescent="0.15">
      <c r="A26" s="28" t="s">
        <v>143</v>
      </c>
    </row>
    <row r="27" spans="1:30" x14ac:dyDescent="0.15">
      <c r="A27" s="28" t="s">
        <v>32</v>
      </c>
    </row>
    <row r="28" spans="1:30" x14ac:dyDescent="0.15">
      <c r="J28" s="76" t="s">
        <v>98</v>
      </c>
      <c r="K28" s="49"/>
      <c r="L28" s="49"/>
      <c r="M28" s="268" t="str">
        <f>IF(M3="","",M3)</f>
        <v/>
      </c>
      <c r="N28" s="268"/>
      <c r="O28" s="268"/>
      <c r="P28" s="268"/>
      <c r="Q28" s="268"/>
      <c r="R28" s="268"/>
      <c r="S28" s="268"/>
      <c r="T28" s="268"/>
      <c r="U28" s="268"/>
      <c r="V28" s="268"/>
      <c r="W28" s="268"/>
      <c r="X28" s="268"/>
      <c r="Y28" s="268"/>
    </row>
    <row r="30" spans="1:30" x14ac:dyDescent="0.15">
      <c r="A30" s="89" t="s">
        <v>29</v>
      </c>
      <c r="B30" s="89"/>
      <c r="C30" s="89"/>
      <c r="D30" s="89"/>
      <c r="E30" s="116" t="s">
        <v>30</v>
      </c>
      <c r="F30" s="89"/>
      <c r="G30" s="89"/>
      <c r="H30" s="89"/>
      <c r="I30" s="116" t="s">
        <v>45</v>
      </c>
      <c r="J30" s="89"/>
      <c r="K30" s="89"/>
      <c r="L30" s="89"/>
      <c r="M30" s="89" t="s">
        <v>1</v>
      </c>
      <c r="N30" s="89"/>
      <c r="O30" s="89"/>
      <c r="P30" s="89"/>
      <c r="Q30" s="89" t="s">
        <v>10</v>
      </c>
      <c r="R30" s="89"/>
      <c r="S30" s="89"/>
      <c r="T30" s="89"/>
      <c r="U30" s="89"/>
      <c r="V30" s="89"/>
      <c r="W30" s="89" t="s">
        <v>13</v>
      </c>
      <c r="X30" s="89"/>
      <c r="Y30" s="89"/>
      <c r="Z30" s="269" t="s">
        <v>92</v>
      </c>
      <c r="AA30" s="270"/>
      <c r="AB30" s="270"/>
      <c r="AC30" s="271"/>
    </row>
    <row r="31" spans="1:30" ht="14.25" thickBot="1" x14ac:dyDescent="0.2">
      <c r="A31" s="92"/>
      <c r="B31" s="92"/>
      <c r="C31" s="92"/>
      <c r="D31" s="92"/>
      <c r="E31" s="92"/>
      <c r="F31" s="92"/>
      <c r="G31" s="92"/>
      <c r="H31" s="92"/>
      <c r="I31" s="92"/>
      <c r="J31" s="92"/>
      <c r="K31" s="92"/>
      <c r="L31" s="92"/>
      <c r="M31" s="92"/>
      <c r="N31" s="92"/>
      <c r="O31" s="92"/>
      <c r="P31" s="92"/>
      <c r="Q31" s="92" t="s">
        <v>11</v>
      </c>
      <c r="R31" s="92"/>
      <c r="S31" s="92"/>
      <c r="T31" s="92" t="s">
        <v>12</v>
      </c>
      <c r="U31" s="92"/>
      <c r="V31" s="92"/>
      <c r="W31" s="92"/>
      <c r="X31" s="92"/>
      <c r="Y31" s="92"/>
      <c r="Z31" s="269"/>
      <c r="AA31" s="270"/>
      <c r="AB31" s="270"/>
      <c r="AC31" s="271"/>
    </row>
    <row r="32" spans="1:30" ht="14.25" thickTop="1" x14ac:dyDescent="0.15">
      <c r="A32" s="285"/>
      <c r="B32" s="285"/>
      <c r="C32" s="285"/>
      <c r="D32" s="285"/>
      <c r="E32" s="285"/>
      <c r="F32" s="285"/>
      <c r="G32" s="285"/>
      <c r="H32" s="285"/>
      <c r="I32" s="117"/>
      <c r="J32" s="118"/>
      <c r="K32" s="118"/>
      <c r="L32" s="36" t="s">
        <v>0</v>
      </c>
      <c r="M32" s="117"/>
      <c r="N32" s="118"/>
      <c r="O32" s="118"/>
      <c r="P32" s="36" t="s">
        <v>0</v>
      </c>
      <c r="Q32" s="286">
        <f>ROUNDDOWN(IF($Z$32="申請者",M32*'様式２-２（１）~３（１）'!$AA$82/100,IF($Z$32="被災中小企業",'様式２-３（２）~４(申請者７)'!M32*3/4,IF($Z$32="入居事業者（被災中小企業を除く）",'様式２-３（２）~４(申請者７)'!M32*0,"0"))),0)</f>
        <v>0</v>
      </c>
      <c r="R32" s="286"/>
      <c r="S32" s="286"/>
      <c r="T32" s="231">
        <f>I32-Q32</f>
        <v>0</v>
      </c>
      <c r="U32" s="231"/>
      <c r="V32" s="231"/>
      <c r="W32" s="285"/>
      <c r="X32" s="285"/>
      <c r="Y32" s="285"/>
      <c r="Z32" s="272" t="str">
        <f>IF(Z7="","",Z7)</f>
        <v/>
      </c>
      <c r="AA32" s="273"/>
      <c r="AB32" s="273"/>
      <c r="AC32" s="274"/>
      <c r="AD32" s="23" t="str">
        <f>IF(I32&gt;=M32,"","←補助対象経費が補助事業に要する経費を超えています")</f>
        <v/>
      </c>
    </row>
    <row r="33" spans="1:30" x14ac:dyDescent="0.15">
      <c r="A33" s="285"/>
      <c r="B33" s="285"/>
      <c r="C33" s="285"/>
      <c r="D33" s="285"/>
      <c r="E33" s="112"/>
      <c r="F33" s="112"/>
      <c r="G33" s="112"/>
      <c r="H33" s="112"/>
      <c r="I33" s="117"/>
      <c r="J33" s="118"/>
      <c r="K33" s="118"/>
      <c r="L33" s="36" t="s">
        <v>0</v>
      </c>
      <c r="M33" s="117"/>
      <c r="N33" s="118"/>
      <c r="O33" s="118"/>
      <c r="P33" s="36" t="s">
        <v>0</v>
      </c>
      <c r="Q33" s="231">
        <f>ROUNDDOWN(IF($Z$32="申請者",M33*'様式２-２（１）~３（１）'!$AA$82/100,IF($Z$32="被災中小企業",'様式２-３（２）~４(申請者７)'!M33*3/4,IF($Z$32="入居事業者（被災中小企業を除く）",'様式２-３（２）~４(申請者７)'!M33*0,"0"))),0)</f>
        <v>0</v>
      </c>
      <c r="R33" s="231"/>
      <c r="S33" s="231"/>
      <c r="T33" s="231">
        <f t="shared" ref="T33:T46" si="2">I33-Q33</f>
        <v>0</v>
      </c>
      <c r="U33" s="231"/>
      <c r="V33" s="231"/>
      <c r="W33" s="112"/>
      <c r="X33" s="112"/>
      <c r="Y33" s="112"/>
      <c r="Z33" s="52"/>
      <c r="AA33" s="53"/>
      <c r="AB33" s="53"/>
      <c r="AC33" s="53"/>
      <c r="AD33" s="23" t="str">
        <f t="shared" ref="AD33" si="3">IF(I33&gt;=M33,"","←補助対象経費が補助事業に要する経費を超えています")</f>
        <v/>
      </c>
    </row>
    <row r="34" spans="1:30" x14ac:dyDescent="0.15">
      <c r="A34" s="285"/>
      <c r="B34" s="285"/>
      <c r="C34" s="285"/>
      <c r="D34" s="285"/>
      <c r="E34" s="112"/>
      <c r="F34" s="112"/>
      <c r="G34" s="112"/>
      <c r="H34" s="112"/>
      <c r="I34" s="117"/>
      <c r="J34" s="118"/>
      <c r="K34" s="118"/>
      <c r="L34" s="36" t="s">
        <v>0</v>
      </c>
      <c r="M34" s="117"/>
      <c r="N34" s="118"/>
      <c r="O34" s="118"/>
      <c r="P34" s="36" t="s">
        <v>0</v>
      </c>
      <c r="Q34" s="231">
        <f>ROUNDDOWN(IF($Z$32="申請者",M34*'様式２-２（１）~３（１）'!$AA$82/100,IF($Z$32="被災中小企業",'様式２-３（２）~４(申請者７)'!M34*3/4,IF($Z$32="入居事業者（被災中小企業を除く）",'様式２-３（２）~４(申請者７)'!M34*0,"0"))),0)</f>
        <v>0</v>
      </c>
      <c r="R34" s="231"/>
      <c r="S34" s="231"/>
      <c r="T34" s="231">
        <f t="shared" si="2"/>
        <v>0</v>
      </c>
      <c r="U34" s="231"/>
      <c r="V34" s="231"/>
      <c r="W34" s="112"/>
      <c r="X34" s="112"/>
      <c r="Y34" s="112"/>
      <c r="AC34" s="23" t="str">
        <f t="shared" ref="AC34" si="4">IF(I34&gt;=M34,"","←補助対象経費が補助事業に要する経費を超えています")</f>
        <v/>
      </c>
      <c r="AD34" s="23" t="str">
        <f>IF(I34&gt;=M34,"","←補助対象経費が補助事業に要する経費を超えています")</f>
        <v/>
      </c>
    </row>
    <row r="35" spans="1:30" x14ac:dyDescent="0.15">
      <c r="A35" s="285"/>
      <c r="B35" s="285"/>
      <c r="C35" s="285"/>
      <c r="D35" s="285"/>
      <c r="E35" s="112"/>
      <c r="F35" s="112"/>
      <c r="G35" s="112"/>
      <c r="H35" s="112"/>
      <c r="I35" s="117"/>
      <c r="J35" s="118"/>
      <c r="K35" s="118"/>
      <c r="L35" s="36" t="s">
        <v>0</v>
      </c>
      <c r="M35" s="117"/>
      <c r="N35" s="118"/>
      <c r="O35" s="118"/>
      <c r="P35" s="36" t="s">
        <v>0</v>
      </c>
      <c r="Q35" s="231">
        <f>ROUNDDOWN(IF($Z$32="申請者",M35*'様式２-２（１）~３（１）'!$AA$82/100,IF($Z$32="被災中小企業",'様式２-３（２）~４(申請者７)'!M35*3/4,IF($Z$32="入居事業者（被災中小企業を除く）",'様式２-３（２）~４(申請者７)'!M35*0,"0"))),0)</f>
        <v>0</v>
      </c>
      <c r="R35" s="231"/>
      <c r="S35" s="231"/>
      <c r="T35" s="231">
        <f t="shared" si="2"/>
        <v>0</v>
      </c>
      <c r="U35" s="231"/>
      <c r="V35" s="231"/>
      <c r="W35" s="112"/>
      <c r="X35" s="112"/>
      <c r="Y35" s="112"/>
      <c r="AC35" s="23"/>
      <c r="AD35" s="23" t="str">
        <f t="shared" ref="AD35:AD46" si="5">IF(I35&gt;=M35,"","←補助対象経費が補助事業に要する経費を超えています")</f>
        <v/>
      </c>
    </row>
    <row r="36" spans="1:30" x14ac:dyDescent="0.15">
      <c r="A36" s="285"/>
      <c r="B36" s="285"/>
      <c r="C36" s="285"/>
      <c r="D36" s="285"/>
      <c r="E36" s="112"/>
      <c r="F36" s="112"/>
      <c r="G36" s="112"/>
      <c r="H36" s="112"/>
      <c r="I36" s="117"/>
      <c r="J36" s="118"/>
      <c r="K36" s="118"/>
      <c r="L36" s="36" t="s">
        <v>0</v>
      </c>
      <c r="M36" s="117"/>
      <c r="N36" s="118"/>
      <c r="O36" s="118"/>
      <c r="P36" s="36" t="s">
        <v>0</v>
      </c>
      <c r="Q36" s="231">
        <f>ROUNDDOWN(IF($Z$32="申請者",M36*'様式２-２（１）~３（１）'!$AA$82/100,IF($Z$32="被災中小企業",'様式２-３（２）~４(申請者７)'!M36*3/4,IF($Z$32="入居事業者（被災中小企業を除く）",'様式２-３（２）~４(申請者７)'!M36*0,"0"))),0)</f>
        <v>0</v>
      </c>
      <c r="R36" s="231"/>
      <c r="S36" s="231"/>
      <c r="T36" s="231">
        <f t="shared" si="2"/>
        <v>0</v>
      </c>
      <c r="U36" s="231"/>
      <c r="V36" s="231"/>
      <c r="W36" s="112"/>
      <c r="X36" s="112"/>
      <c r="Y36" s="112"/>
      <c r="AC36" s="23"/>
      <c r="AD36" s="23" t="str">
        <f t="shared" si="5"/>
        <v/>
      </c>
    </row>
    <row r="37" spans="1:30" x14ac:dyDescent="0.15">
      <c r="A37" s="285"/>
      <c r="B37" s="285"/>
      <c r="C37" s="285"/>
      <c r="D37" s="285"/>
      <c r="E37" s="112"/>
      <c r="F37" s="112"/>
      <c r="G37" s="112"/>
      <c r="H37" s="112"/>
      <c r="I37" s="117"/>
      <c r="J37" s="118"/>
      <c r="K37" s="118"/>
      <c r="L37" s="36" t="s">
        <v>0</v>
      </c>
      <c r="M37" s="117"/>
      <c r="N37" s="118"/>
      <c r="O37" s="118"/>
      <c r="P37" s="36" t="s">
        <v>0</v>
      </c>
      <c r="Q37" s="231">
        <f>ROUNDDOWN(IF($Z$32="申請者",M37*'様式２-２（１）~３（１）'!$AA$82/100,IF($Z$32="被災中小企業",'様式２-３（２）~４(申請者７)'!M37*3/4,IF($Z$32="入居事業者（被災中小企業を除く）",'様式２-３（２）~４(申請者７)'!M37*0,"0"))),0)</f>
        <v>0</v>
      </c>
      <c r="R37" s="231"/>
      <c r="S37" s="231"/>
      <c r="T37" s="231">
        <f t="shared" si="2"/>
        <v>0</v>
      </c>
      <c r="U37" s="231"/>
      <c r="V37" s="231"/>
      <c r="W37" s="112"/>
      <c r="X37" s="112"/>
      <c r="Y37" s="112"/>
      <c r="AC37" s="23"/>
      <c r="AD37" s="23" t="str">
        <f>IF(I37&gt;=M37,"","←補助対象経費が補助事業に要する経費を超えています")</f>
        <v/>
      </c>
    </row>
    <row r="38" spans="1:30" x14ac:dyDescent="0.15">
      <c r="A38" s="285"/>
      <c r="B38" s="285"/>
      <c r="C38" s="285"/>
      <c r="D38" s="285"/>
      <c r="E38" s="112"/>
      <c r="F38" s="112"/>
      <c r="G38" s="112"/>
      <c r="H38" s="112"/>
      <c r="I38" s="117"/>
      <c r="J38" s="118"/>
      <c r="K38" s="118"/>
      <c r="L38" s="36" t="s">
        <v>0</v>
      </c>
      <c r="M38" s="117"/>
      <c r="N38" s="118"/>
      <c r="O38" s="118"/>
      <c r="P38" s="36" t="s">
        <v>0</v>
      </c>
      <c r="Q38" s="231">
        <f>ROUNDDOWN(IF($Z$32="申請者",M38*'様式２-２（１）~３（１）'!$AA$82/100,IF($Z$32="被災中小企業",'様式２-３（２）~４(申請者７)'!M38*3/4,IF($Z$32="入居事業者（被災中小企業を除く）",'様式２-３（２）~４(申請者７)'!M38*0,"0"))),0)</f>
        <v>0</v>
      </c>
      <c r="R38" s="231"/>
      <c r="S38" s="231"/>
      <c r="T38" s="231">
        <f t="shared" si="2"/>
        <v>0</v>
      </c>
      <c r="U38" s="231"/>
      <c r="V38" s="231"/>
      <c r="W38" s="112"/>
      <c r="X38" s="112"/>
      <c r="Y38" s="112"/>
      <c r="AC38" s="23"/>
      <c r="AD38" s="23" t="str">
        <f t="shared" si="5"/>
        <v/>
      </c>
    </row>
    <row r="39" spans="1:30" x14ac:dyDescent="0.15">
      <c r="A39" s="285"/>
      <c r="B39" s="285"/>
      <c r="C39" s="285"/>
      <c r="D39" s="285"/>
      <c r="E39" s="112"/>
      <c r="F39" s="112"/>
      <c r="G39" s="112"/>
      <c r="H39" s="112"/>
      <c r="I39" s="117"/>
      <c r="J39" s="118"/>
      <c r="K39" s="118"/>
      <c r="L39" s="36" t="s">
        <v>0</v>
      </c>
      <c r="M39" s="117"/>
      <c r="N39" s="118"/>
      <c r="O39" s="118"/>
      <c r="P39" s="36" t="s">
        <v>0</v>
      </c>
      <c r="Q39" s="231">
        <f>ROUNDDOWN(IF($Z$32="申請者",M39*'様式２-２（１）~３（１）'!$AA$82/100,IF($Z$32="被災中小企業",'様式２-３（２）~４(申請者７)'!M39*3/4,IF($Z$32="入居事業者（被災中小企業を除く）",'様式２-３（２）~４(申請者７)'!M39*0,"0"))),0)</f>
        <v>0</v>
      </c>
      <c r="R39" s="231"/>
      <c r="S39" s="231"/>
      <c r="T39" s="231">
        <f t="shared" si="2"/>
        <v>0</v>
      </c>
      <c r="U39" s="231"/>
      <c r="V39" s="231"/>
      <c r="W39" s="112"/>
      <c r="X39" s="112"/>
      <c r="Y39" s="112"/>
      <c r="AC39" s="23"/>
      <c r="AD39" s="23" t="str">
        <f t="shared" si="5"/>
        <v/>
      </c>
    </row>
    <row r="40" spans="1:30" x14ac:dyDescent="0.15">
      <c r="A40" s="285"/>
      <c r="B40" s="285"/>
      <c r="C40" s="285"/>
      <c r="D40" s="285"/>
      <c r="E40" s="112"/>
      <c r="F40" s="112"/>
      <c r="G40" s="112"/>
      <c r="H40" s="112"/>
      <c r="I40" s="117"/>
      <c r="J40" s="118"/>
      <c r="K40" s="118"/>
      <c r="L40" s="36" t="s">
        <v>0</v>
      </c>
      <c r="M40" s="117"/>
      <c r="N40" s="118"/>
      <c r="O40" s="118"/>
      <c r="P40" s="36" t="s">
        <v>0</v>
      </c>
      <c r="Q40" s="231">
        <f>ROUNDDOWN(IF($Z$32="申請者",M40*'様式２-２（１）~３（１）'!$AA$82/100,IF($Z$32="被災中小企業",'様式２-３（２）~４(申請者７)'!M40*3/4,IF($Z$32="入居事業者（被災中小企業を除く）",'様式２-３（２）~４(申請者７)'!M40*0,"0"))),0)</f>
        <v>0</v>
      </c>
      <c r="R40" s="231"/>
      <c r="S40" s="231"/>
      <c r="T40" s="231">
        <f t="shared" si="2"/>
        <v>0</v>
      </c>
      <c r="U40" s="231"/>
      <c r="V40" s="231"/>
      <c r="W40" s="112"/>
      <c r="X40" s="112"/>
      <c r="Y40" s="112"/>
      <c r="AC40" s="23"/>
      <c r="AD40" s="23" t="str">
        <f t="shared" si="5"/>
        <v/>
      </c>
    </row>
    <row r="41" spans="1:30" x14ac:dyDescent="0.15">
      <c r="A41" s="285"/>
      <c r="B41" s="285"/>
      <c r="C41" s="285"/>
      <c r="D41" s="285"/>
      <c r="E41" s="112"/>
      <c r="F41" s="112"/>
      <c r="G41" s="112"/>
      <c r="H41" s="112"/>
      <c r="I41" s="117"/>
      <c r="J41" s="118"/>
      <c r="K41" s="118"/>
      <c r="L41" s="36" t="s">
        <v>0</v>
      </c>
      <c r="M41" s="117"/>
      <c r="N41" s="118"/>
      <c r="O41" s="118"/>
      <c r="P41" s="36" t="s">
        <v>0</v>
      </c>
      <c r="Q41" s="231">
        <f>ROUNDDOWN(IF($Z$32="申請者",M41*'様式２-２（１）~３（１）'!$AA$82/100,IF($Z$32="被災中小企業",'様式２-３（２）~４(申請者７)'!M41*3/4,IF($Z$32="入居事業者（被災中小企業を除く）",'様式２-３（２）~４(申請者７)'!M41*0,"0"))),0)</f>
        <v>0</v>
      </c>
      <c r="R41" s="231"/>
      <c r="S41" s="231"/>
      <c r="T41" s="231">
        <f t="shared" si="2"/>
        <v>0</v>
      </c>
      <c r="U41" s="231"/>
      <c r="V41" s="231"/>
      <c r="W41" s="112"/>
      <c r="X41" s="112"/>
      <c r="Y41" s="112"/>
      <c r="AC41" s="23"/>
      <c r="AD41" s="23" t="str">
        <f t="shared" si="5"/>
        <v/>
      </c>
    </row>
    <row r="42" spans="1:30" x14ac:dyDescent="0.15">
      <c r="A42" s="285"/>
      <c r="B42" s="285"/>
      <c r="C42" s="285"/>
      <c r="D42" s="285"/>
      <c r="E42" s="112"/>
      <c r="F42" s="112"/>
      <c r="G42" s="112"/>
      <c r="H42" s="112"/>
      <c r="I42" s="117"/>
      <c r="J42" s="118"/>
      <c r="K42" s="118"/>
      <c r="L42" s="36" t="s">
        <v>0</v>
      </c>
      <c r="M42" s="117"/>
      <c r="N42" s="118"/>
      <c r="O42" s="118"/>
      <c r="P42" s="36" t="s">
        <v>0</v>
      </c>
      <c r="Q42" s="231">
        <f>ROUNDDOWN(IF($Z$32="申請者",M42*'様式２-２（１）~３（１）'!$AA$82/100,IF($Z$32="被災中小企業",'様式２-３（２）~４(申請者７)'!M42*3/4,IF($Z$32="入居事業者（被災中小企業を除く）",'様式２-３（２）~４(申請者７)'!M42*0,"0"))),0)</f>
        <v>0</v>
      </c>
      <c r="R42" s="231"/>
      <c r="S42" s="231"/>
      <c r="T42" s="231">
        <f t="shared" si="2"/>
        <v>0</v>
      </c>
      <c r="U42" s="231"/>
      <c r="V42" s="231"/>
      <c r="W42" s="112"/>
      <c r="X42" s="112"/>
      <c r="Y42" s="112"/>
      <c r="AC42" s="23"/>
      <c r="AD42" s="23" t="str">
        <f t="shared" si="5"/>
        <v/>
      </c>
    </row>
    <row r="43" spans="1:30" x14ac:dyDescent="0.15">
      <c r="A43" s="285"/>
      <c r="B43" s="285"/>
      <c r="C43" s="285"/>
      <c r="D43" s="285"/>
      <c r="E43" s="112"/>
      <c r="F43" s="112"/>
      <c r="G43" s="112"/>
      <c r="H43" s="112"/>
      <c r="I43" s="117"/>
      <c r="J43" s="118"/>
      <c r="K43" s="118"/>
      <c r="L43" s="36" t="s">
        <v>0</v>
      </c>
      <c r="M43" s="117"/>
      <c r="N43" s="118"/>
      <c r="O43" s="118"/>
      <c r="P43" s="36" t="s">
        <v>0</v>
      </c>
      <c r="Q43" s="231">
        <f>ROUNDDOWN(IF($Z$32="申請者",M43*'様式２-２（１）~３（１）'!$AA$82/100,IF($Z$32="被災中小企業",'様式２-３（２）~４(申請者７)'!M43*3/4,IF($Z$32="入居事業者（被災中小企業を除く）",'様式２-３（２）~４(申請者７)'!M43*0,"0"))),0)</f>
        <v>0</v>
      </c>
      <c r="R43" s="231"/>
      <c r="S43" s="231"/>
      <c r="T43" s="231">
        <f t="shared" si="2"/>
        <v>0</v>
      </c>
      <c r="U43" s="231"/>
      <c r="V43" s="231"/>
      <c r="W43" s="112"/>
      <c r="X43" s="112"/>
      <c r="Y43" s="112"/>
      <c r="AC43" s="23"/>
      <c r="AD43" s="23" t="str">
        <f t="shared" si="5"/>
        <v/>
      </c>
    </row>
    <row r="44" spans="1:30" x14ac:dyDescent="0.15">
      <c r="A44" s="285"/>
      <c r="B44" s="285"/>
      <c r="C44" s="285"/>
      <c r="D44" s="285"/>
      <c r="E44" s="112"/>
      <c r="F44" s="112"/>
      <c r="G44" s="112"/>
      <c r="H44" s="112"/>
      <c r="I44" s="117"/>
      <c r="J44" s="118"/>
      <c r="K44" s="118"/>
      <c r="L44" s="36" t="s">
        <v>0</v>
      </c>
      <c r="M44" s="117"/>
      <c r="N44" s="118"/>
      <c r="O44" s="118"/>
      <c r="P44" s="36" t="s">
        <v>0</v>
      </c>
      <c r="Q44" s="231">
        <f>ROUNDDOWN(IF($Z$32="申請者",M44*'様式２-２（１）~３（１）'!$AA$82/100,IF($Z$32="被災中小企業",'様式２-３（２）~４(申請者７)'!M44*3/4,IF($Z$32="入居事業者（被災中小企業を除く）",'様式２-３（２）~４(申請者７)'!M44*0,"0"))),0)</f>
        <v>0</v>
      </c>
      <c r="R44" s="231"/>
      <c r="S44" s="231"/>
      <c r="T44" s="231">
        <f t="shared" si="2"/>
        <v>0</v>
      </c>
      <c r="U44" s="231"/>
      <c r="V44" s="231"/>
      <c r="W44" s="112"/>
      <c r="X44" s="112"/>
      <c r="Y44" s="112"/>
      <c r="AC44" s="23"/>
      <c r="AD44" s="23" t="str">
        <f t="shared" si="5"/>
        <v/>
      </c>
    </row>
    <row r="45" spans="1:30" x14ac:dyDescent="0.15">
      <c r="A45" s="285"/>
      <c r="B45" s="285"/>
      <c r="C45" s="285"/>
      <c r="D45" s="285"/>
      <c r="E45" s="112"/>
      <c r="F45" s="112"/>
      <c r="G45" s="112"/>
      <c r="H45" s="112"/>
      <c r="I45" s="117"/>
      <c r="J45" s="118"/>
      <c r="K45" s="118"/>
      <c r="L45" s="36" t="s">
        <v>0</v>
      </c>
      <c r="M45" s="117"/>
      <c r="N45" s="118"/>
      <c r="O45" s="118"/>
      <c r="P45" s="36" t="s">
        <v>0</v>
      </c>
      <c r="Q45" s="231">
        <f>ROUNDDOWN(IF($Z$32="申請者",M45*'様式２-２（１）~３（１）'!$AA$82/100,IF($Z$32="被災中小企業",'様式２-３（２）~４(申請者７)'!M45*3/4,IF($Z$32="入居事業者（被災中小企業を除く）",'様式２-３（２）~４(申請者７)'!M45*0,"0"))),0)</f>
        <v>0</v>
      </c>
      <c r="R45" s="231"/>
      <c r="S45" s="231"/>
      <c r="T45" s="231">
        <f t="shared" si="2"/>
        <v>0</v>
      </c>
      <c r="U45" s="231"/>
      <c r="V45" s="231"/>
      <c r="W45" s="112"/>
      <c r="X45" s="112"/>
      <c r="Y45" s="112"/>
      <c r="AC45" s="23"/>
      <c r="AD45" s="23" t="str">
        <f t="shared" si="5"/>
        <v/>
      </c>
    </row>
    <row r="46" spans="1:30" ht="14.25" thickBot="1" x14ac:dyDescent="0.2">
      <c r="A46" s="147"/>
      <c r="B46" s="147"/>
      <c r="C46" s="147"/>
      <c r="D46" s="147"/>
      <c r="E46" s="147"/>
      <c r="F46" s="147"/>
      <c r="G46" s="147"/>
      <c r="H46" s="147"/>
      <c r="I46" s="145"/>
      <c r="J46" s="146"/>
      <c r="K46" s="146"/>
      <c r="L46" s="38" t="s">
        <v>0</v>
      </c>
      <c r="M46" s="145"/>
      <c r="N46" s="146"/>
      <c r="O46" s="146"/>
      <c r="P46" s="38" t="s">
        <v>0</v>
      </c>
      <c r="Q46" s="287">
        <f>ROUNDDOWN(IF($Z$32="申請者",M46*'様式２-２（１）~３（１）'!$AA$82/100,IF($Z$32="被災中小企業",'様式２-３（２）~４(申請者７)'!M46*3/4,IF($Z$32="入居事業者（被災中小企業を除く）",'様式２-３（２）~４(申請者７)'!M46*0,"0"))),0)</f>
        <v>0</v>
      </c>
      <c r="R46" s="287"/>
      <c r="S46" s="287"/>
      <c r="T46" s="287">
        <f t="shared" si="2"/>
        <v>0</v>
      </c>
      <c r="U46" s="287"/>
      <c r="V46" s="287"/>
      <c r="W46" s="147"/>
      <c r="X46" s="147"/>
      <c r="Y46" s="147"/>
      <c r="AC46" s="23"/>
      <c r="AD46" s="23" t="str">
        <f t="shared" si="5"/>
        <v/>
      </c>
    </row>
    <row r="47" spans="1:30" ht="14.25" thickTop="1" x14ac:dyDescent="0.15">
      <c r="A47" s="124" t="s">
        <v>6</v>
      </c>
      <c r="B47" s="125"/>
      <c r="C47" s="125"/>
      <c r="D47" s="125"/>
      <c r="E47" s="125"/>
      <c r="F47" s="125"/>
      <c r="G47" s="125"/>
      <c r="H47" s="126"/>
      <c r="I47" s="99">
        <f>SUM(I32:K46)</f>
        <v>0</v>
      </c>
      <c r="J47" s="100"/>
      <c r="K47" s="100"/>
      <c r="L47" s="39" t="s">
        <v>0</v>
      </c>
      <c r="M47" s="99">
        <f>SUM(M32:O46)</f>
        <v>0</v>
      </c>
      <c r="N47" s="100"/>
      <c r="O47" s="100"/>
      <c r="P47" s="39" t="s">
        <v>0</v>
      </c>
      <c r="Q47" s="231">
        <f>SUM(Q32:S46)</f>
        <v>0</v>
      </c>
      <c r="R47" s="231"/>
      <c r="S47" s="231"/>
      <c r="T47" s="231">
        <f>SUM(T32:V46)</f>
        <v>0</v>
      </c>
      <c r="U47" s="231"/>
      <c r="V47" s="231"/>
      <c r="W47" s="285"/>
      <c r="X47" s="285"/>
      <c r="Y47" s="285"/>
    </row>
    <row r="48" spans="1:30" x14ac:dyDescent="0.15">
      <c r="A48" s="28" t="s">
        <v>31</v>
      </c>
      <c r="N48" s="2"/>
    </row>
    <row r="51" spans="1:30" x14ac:dyDescent="0.15">
      <c r="A51" s="28" t="s">
        <v>89</v>
      </c>
    </row>
    <row r="52" spans="1:30" x14ac:dyDescent="0.15">
      <c r="A52" s="28" t="s">
        <v>32</v>
      </c>
    </row>
    <row r="53" spans="1:30" x14ac:dyDescent="0.15">
      <c r="A53" s="28" t="s">
        <v>33</v>
      </c>
      <c r="E53" s="2"/>
      <c r="F53" s="2"/>
      <c r="G53" s="2"/>
      <c r="H53" s="2"/>
      <c r="I53" s="2"/>
      <c r="J53" s="2"/>
      <c r="K53" s="2"/>
      <c r="L53" s="2"/>
      <c r="M53" s="2"/>
      <c r="N53" s="2"/>
      <c r="O53" s="2"/>
      <c r="P53" s="2"/>
      <c r="Q53" s="2"/>
      <c r="R53" s="2"/>
      <c r="S53" s="2"/>
      <c r="T53" s="2"/>
      <c r="U53" s="2"/>
      <c r="V53" s="2"/>
      <c r="W53" s="2"/>
      <c r="X53" s="2"/>
      <c r="Y53" s="14"/>
    </row>
    <row r="54" spans="1:30" x14ac:dyDescent="0.15">
      <c r="E54" s="2"/>
      <c r="F54" s="2"/>
      <c r="G54" s="2"/>
      <c r="H54" s="2"/>
      <c r="I54" s="2"/>
      <c r="J54" s="49" t="s">
        <v>98</v>
      </c>
      <c r="K54" s="49"/>
      <c r="L54" s="49"/>
      <c r="M54" s="268" t="str">
        <f>IF(M28="","",M28)</f>
        <v/>
      </c>
      <c r="N54" s="268"/>
      <c r="O54" s="268"/>
      <c r="P54" s="268"/>
      <c r="Q54" s="268"/>
      <c r="R54" s="268"/>
      <c r="S54" s="268"/>
      <c r="T54" s="268"/>
      <c r="U54" s="268"/>
      <c r="V54" s="268"/>
      <c r="W54" s="268"/>
      <c r="X54" s="268"/>
      <c r="Y54" s="268"/>
    </row>
    <row r="55" spans="1:30" x14ac:dyDescent="0.15">
      <c r="E55" s="2"/>
      <c r="F55" s="2"/>
      <c r="G55" s="2"/>
      <c r="H55" s="2"/>
      <c r="I55" s="2"/>
      <c r="J55" s="2"/>
      <c r="K55" s="2"/>
      <c r="L55" s="2"/>
      <c r="M55" s="2"/>
      <c r="N55" s="2"/>
      <c r="O55" s="2"/>
      <c r="P55" s="2"/>
      <c r="Q55" s="2"/>
      <c r="R55" s="2"/>
      <c r="S55" s="2"/>
      <c r="T55" s="2"/>
      <c r="U55" s="2"/>
      <c r="V55" s="2"/>
      <c r="W55" s="2"/>
      <c r="X55" s="2"/>
      <c r="Y55" s="29" t="s">
        <v>38</v>
      </c>
    </row>
    <row r="56" spans="1:30" x14ac:dyDescent="0.15">
      <c r="A56" s="135" t="s">
        <v>34</v>
      </c>
      <c r="B56" s="128"/>
      <c r="C56" s="128"/>
      <c r="D56" s="137"/>
      <c r="E56" s="135" t="s">
        <v>35</v>
      </c>
      <c r="F56" s="128"/>
      <c r="G56" s="128"/>
      <c r="H56" s="128"/>
      <c r="I56" s="128"/>
      <c r="J56" s="137"/>
      <c r="K56" s="135" t="s">
        <v>36</v>
      </c>
      <c r="L56" s="128"/>
      <c r="M56" s="128"/>
      <c r="N56" s="128"/>
      <c r="O56" s="128"/>
      <c r="P56" s="128"/>
      <c r="Q56" s="128"/>
      <c r="R56" s="128"/>
      <c r="S56" s="137"/>
      <c r="T56" s="135" t="s">
        <v>37</v>
      </c>
      <c r="U56" s="128"/>
      <c r="V56" s="128"/>
      <c r="W56" s="128"/>
      <c r="X56" s="128"/>
      <c r="Y56" s="137"/>
    </row>
    <row r="57" spans="1:30" x14ac:dyDescent="0.15">
      <c r="A57" s="135" t="s">
        <v>39</v>
      </c>
      <c r="B57" s="128"/>
      <c r="C57" s="128"/>
      <c r="D57" s="137"/>
      <c r="E57" s="282"/>
      <c r="F57" s="283"/>
      <c r="G57" s="283"/>
      <c r="H57" s="283"/>
      <c r="I57" s="283"/>
      <c r="J57" s="36" t="s">
        <v>0</v>
      </c>
      <c r="K57" s="108"/>
      <c r="L57" s="109"/>
      <c r="M57" s="109"/>
      <c r="N57" s="109"/>
      <c r="O57" s="109"/>
      <c r="P57" s="109"/>
      <c r="Q57" s="109"/>
      <c r="R57" s="109"/>
      <c r="S57" s="35"/>
      <c r="T57" s="108"/>
      <c r="U57" s="109"/>
      <c r="V57" s="109"/>
      <c r="W57" s="109"/>
      <c r="X57" s="109"/>
      <c r="Y57" s="110"/>
    </row>
    <row r="58" spans="1:30" x14ac:dyDescent="0.15">
      <c r="A58" s="89" t="s">
        <v>12</v>
      </c>
      <c r="B58" s="89"/>
      <c r="C58" s="89"/>
      <c r="D58" s="89"/>
      <c r="E58" s="282"/>
      <c r="F58" s="283"/>
      <c r="G58" s="283"/>
      <c r="H58" s="283"/>
      <c r="I58" s="283"/>
      <c r="J58" s="36" t="s">
        <v>0</v>
      </c>
      <c r="K58" s="108"/>
      <c r="L58" s="109"/>
      <c r="M58" s="109"/>
      <c r="N58" s="109"/>
      <c r="O58" s="109"/>
      <c r="P58" s="109"/>
      <c r="Q58" s="109"/>
      <c r="R58" s="109"/>
      <c r="S58" s="35"/>
      <c r="T58" s="112"/>
      <c r="U58" s="112"/>
      <c r="V58" s="112"/>
      <c r="W58" s="112"/>
      <c r="X58" s="112"/>
      <c r="Y58" s="112"/>
      <c r="AC58" s="23"/>
    </row>
    <row r="59" spans="1:30" x14ac:dyDescent="0.15">
      <c r="A59" s="89" t="s">
        <v>150</v>
      </c>
      <c r="B59" s="89"/>
      <c r="C59" s="89"/>
      <c r="D59" s="89"/>
      <c r="E59" s="117"/>
      <c r="F59" s="118"/>
      <c r="G59" s="118"/>
      <c r="H59" s="118"/>
      <c r="I59" s="118"/>
      <c r="J59" s="36" t="s">
        <v>0</v>
      </c>
      <c r="K59" s="108"/>
      <c r="L59" s="109"/>
      <c r="M59" s="109"/>
      <c r="N59" s="109"/>
      <c r="O59" s="109"/>
      <c r="P59" s="109"/>
      <c r="Q59" s="109"/>
      <c r="R59" s="109"/>
      <c r="S59" s="35"/>
      <c r="T59" s="112"/>
      <c r="U59" s="112"/>
      <c r="V59" s="112"/>
      <c r="W59" s="112"/>
      <c r="X59" s="112"/>
      <c r="Y59" s="112"/>
      <c r="AA59" s="17"/>
    </row>
    <row r="60" spans="1:30" ht="14.25" thickBot="1" x14ac:dyDescent="0.2">
      <c r="A60" s="288" t="s">
        <v>20</v>
      </c>
      <c r="B60" s="288"/>
      <c r="C60" s="288"/>
      <c r="D60" s="288"/>
      <c r="E60" s="289"/>
      <c r="F60" s="290"/>
      <c r="G60" s="290"/>
      <c r="H60" s="290"/>
      <c r="I60" s="290"/>
      <c r="J60" s="79" t="s">
        <v>0</v>
      </c>
      <c r="K60" s="291"/>
      <c r="L60" s="292"/>
      <c r="M60" s="292"/>
      <c r="N60" s="292"/>
      <c r="O60" s="292"/>
      <c r="P60" s="292"/>
      <c r="Q60" s="292"/>
      <c r="R60" s="292"/>
      <c r="S60" s="80"/>
      <c r="T60" s="293"/>
      <c r="U60" s="293"/>
      <c r="V60" s="293"/>
      <c r="W60" s="293"/>
      <c r="X60" s="293"/>
      <c r="Y60" s="293"/>
      <c r="AD60" s="18"/>
    </row>
    <row r="61" spans="1:30" ht="14.25" thickTop="1" x14ac:dyDescent="0.15">
      <c r="A61" s="98" t="s">
        <v>40</v>
      </c>
      <c r="B61" s="98"/>
      <c r="C61" s="98"/>
      <c r="D61" s="98"/>
      <c r="E61" s="216">
        <f>SUM(E57:I60)</f>
        <v>0</v>
      </c>
      <c r="F61" s="217"/>
      <c r="G61" s="217"/>
      <c r="H61" s="217"/>
      <c r="I61" s="217"/>
      <c r="J61" s="40" t="s">
        <v>0</v>
      </c>
      <c r="K61" s="284"/>
      <c r="L61" s="284"/>
      <c r="M61" s="284"/>
      <c r="N61" s="284"/>
      <c r="O61" s="284"/>
      <c r="P61" s="284"/>
      <c r="Q61" s="284"/>
      <c r="R61" s="284"/>
      <c r="S61" s="284"/>
      <c r="T61" s="284"/>
      <c r="U61" s="284"/>
      <c r="V61" s="284"/>
      <c r="W61" s="284"/>
      <c r="X61" s="284"/>
      <c r="Y61" s="284"/>
      <c r="AD61" s="81" t="str">
        <f>IF(E61=E71,"","←４-Ⅰの金額合計額と４-Ⅱの補助事業に要する経費の合計金額が一致しません。")</f>
        <v/>
      </c>
    </row>
    <row r="62" spans="1:30" x14ac:dyDescent="0.15">
      <c r="A62" s="34" t="s">
        <v>80</v>
      </c>
      <c r="B62" s="15"/>
      <c r="C62" s="15"/>
      <c r="D62" s="15"/>
      <c r="E62" s="15"/>
      <c r="F62" s="15"/>
      <c r="G62" s="15"/>
      <c r="H62" s="15"/>
      <c r="I62" s="15"/>
      <c r="J62" s="30"/>
      <c r="K62" s="15"/>
      <c r="L62" s="15"/>
      <c r="M62" s="15"/>
      <c r="N62" s="15"/>
      <c r="O62" s="15"/>
      <c r="P62" s="15"/>
      <c r="Q62" s="15"/>
      <c r="R62" s="15"/>
      <c r="S62" s="15"/>
      <c r="T62" s="15"/>
      <c r="U62" s="15"/>
      <c r="V62" s="15"/>
      <c r="W62" s="15"/>
      <c r="X62" s="15"/>
      <c r="Y62" s="15"/>
    </row>
    <row r="63" spans="1:30" x14ac:dyDescent="0.15">
      <c r="AD63" s="31"/>
    </row>
    <row r="64" spans="1:30" x14ac:dyDescent="0.15">
      <c r="A64" s="28" t="s">
        <v>41</v>
      </c>
      <c r="Y64" s="14"/>
    </row>
    <row r="65" spans="1:30" x14ac:dyDescent="0.15">
      <c r="Y65" s="29" t="s">
        <v>38</v>
      </c>
    </row>
    <row r="66" spans="1:30" ht="40.5" customHeight="1" x14ac:dyDescent="0.15">
      <c r="A66" s="89" t="s">
        <v>7</v>
      </c>
      <c r="B66" s="89"/>
      <c r="C66" s="89"/>
      <c r="D66" s="89"/>
      <c r="E66" s="116" t="s">
        <v>76</v>
      </c>
      <c r="F66" s="89"/>
      <c r="G66" s="89"/>
      <c r="H66" s="89"/>
      <c r="I66" s="89"/>
      <c r="J66" s="89"/>
      <c r="K66" s="116" t="s">
        <v>77</v>
      </c>
      <c r="L66" s="89"/>
      <c r="M66" s="89"/>
      <c r="N66" s="89"/>
      <c r="O66" s="89"/>
      <c r="P66" s="116" t="s">
        <v>78</v>
      </c>
      <c r="Q66" s="89"/>
      <c r="R66" s="89"/>
      <c r="S66" s="89"/>
      <c r="T66" s="89"/>
      <c r="U66" s="89" t="s">
        <v>42</v>
      </c>
      <c r="V66" s="89"/>
      <c r="W66" s="89"/>
      <c r="X66" s="89"/>
      <c r="Y66" s="89"/>
    </row>
    <row r="67" spans="1:30" x14ac:dyDescent="0.15">
      <c r="A67" s="89" t="s">
        <v>3</v>
      </c>
      <c r="B67" s="89"/>
      <c r="C67" s="89"/>
      <c r="D67" s="89"/>
      <c r="E67" s="282"/>
      <c r="F67" s="283"/>
      <c r="G67" s="283"/>
      <c r="H67" s="283"/>
      <c r="I67" s="283"/>
      <c r="J67" s="41" t="s">
        <v>0</v>
      </c>
      <c r="K67" s="282"/>
      <c r="L67" s="283"/>
      <c r="M67" s="283"/>
      <c r="N67" s="283"/>
      <c r="O67" s="41" t="s">
        <v>0</v>
      </c>
      <c r="P67" s="275">
        <f>ROUNDDOWN(IF($Z$32="申請者",K67*'様式２-２（１）~３（１）'!$AA$82/100,IF($Z$32="被災中小企業",'様式２-３（２）~４(申請者７)'!K67*3/4,IF($Z$32="入居事業者（被災中小企業を除く）",'様式２-３（２）~４(申請者７)'!K67*0,"0"))),0)</f>
        <v>0</v>
      </c>
      <c r="Q67" s="276"/>
      <c r="R67" s="276"/>
      <c r="S67" s="276"/>
      <c r="T67" s="41" t="s">
        <v>0</v>
      </c>
      <c r="U67" s="275">
        <f>E67-P67</f>
        <v>0</v>
      </c>
      <c r="V67" s="276"/>
      <c r="W67" s="276"/>
      <c r="X67" s="276"/>
      <c r="Y67" s="41" t="s">
        <v>0</v>
      </c>
    </row>
    <row r="68" spans="1:30" ht="27" customHeight="1" x14ac:dyDescent="0.15">
      <c r="A68" s="116" t="s">
        <v>43</v>
      </c>
      <c r="B68" s="89"/>
      <c r="C68" s="89"/>
      <c r="D68" s="89"/>
      <c r="E68" s="173">
        <f>I22</f>
        <v>0</v>
      </c>
      <c r="F68" s="174"/>
      <c r="G68" s="174"/>
      <c r="H68" s="174"/>
      <c r="I68" s="174"/>
      <c r="J68" s="41" t="s">
        <v>0</v>
      </c>
      <c r="K68" s="173">
        <f>M22</f>
        <v>0</v>
      </c>
      <c r="L68" s="174"/>
      <c r="M68" s="174"/>
      <c r="N68" s="174"/>
      <c r="O68" s="41" t="s">
        <v>0</v>
      </c>
      <c r="P68" s="275">
        <f>Q22</f>
        <v>0</v>
      </c>
      <c r="Q68" s="276"/>
      <c r="R68" s="276"/>
      <c r="S68" s="276"/>
      <c r="T68" s="41" t="s">
        <v>0</v>
      </c>
      <c r="U68" s="275">
        <f t="shared" ref="U68:U69" si="6">E68-P68</f>
        <v>0</v>
      </c>
      <c r="V68" s="276"/>
      <c r="W68" s="276"/>
      <c r="X68" s="276"/>
      <c r="Y68" s="41" t="s">
        <v>0</v>
      </c>
    </row>
    <row r="69" spans="1:30" x14ac:dyDescent="0.15">
      <c r="A69" s="89" t="s">
        <v>5</v>
      </c>
      <c r="B69" s="89"/>
      <c r="C69" s="89"/>
      <c r="D69" s="89"/>
      <c r="E69" s="173">
        <f>I47</f>
        <v>0</v>
      </c>
      <c r="F69" s="174"/>
      <c r="G69" s="174"/>
      <c r="H69" s="174"/>
      <c r="I69" s="174"/>
      <c r="J69" s="41" t="s">
        <v>0</v>
      </c>
      <c r="K69" s="173">
        <f>M47</f>
        <v>0</v>
      </c>
      <c r="L69" s="174"/>
      <c r="M69" s="174"/>
      <c r="N69" s="174"/>
      <c r="O69" s="41" t="s">
        <v>0</v>
      </c>
      <c r="P69" s="275">
        <f>Q47</f>
        <v>0</v>
      </c>
      <c r="Q69" s="276"/>
      <c r="R69" s="276"/>
      <c r="S69" s="276"/>
      <c r="T69" s="41" t="s">
        <v>0</v>
      </c>
      <c r="U69" s="275">
        <f t="shared" si="6"/>
        <v>0</v>
      </c>
      <c r="V69" s="276"/>
      <c r="W69" s="276"/>
      <c r="X69" s="276"/>
      <c r="Y69" s="41" t="s">
        <v>0</v>
      </c>
    </row>
    <row r="70" spans="1:30" ht="14.25" thickBot="1" x14ac:dyDescent="0.2">
      <c r="A70" s="92" t="s">
        <v>20</v>
      </c>
      <c r="B70" s="92"/>
      <c r="C70" s="92"/>
      <c r="D70" s="92"/>
      <c r="E70" s="277"/>
      <c r="F70" s="278"/>
      <c r="G70" s="278"/>
      <c r="H70" s="278"/>
      <c r="I70" s="278"/>
      <c r="J70" s="42" t="s">
        <v>0</v>
      </c>
      <c r="K70" s="279"/>
      <c r="L70" s="279"/>
      <c r="M70" s="279"/>
      <c r="N70" s="279"/>
      <c r="O70" s="279"/>
      <c r="P70" s="279"/>
      <c r="Q70" s="279"/>
      <c r="R70" s="279"/>
      <c r="S70" s="279"/>
      <c r="T70" s="279"/>
      <c r="U70" s="280">
        <f>E70</f>
        <v>0</v>
      </c>
      <c r="V70" s="281"/>
      <c r="W70" s="281"/>
      <c r="X70" s="281"/>
      <c r="Y70" s="44" t="s">
        <v>0</v>
      </c>
    </row>
    <row r="71" spans="1:30" ht="14.25" thickTop="1" x14ac:dyDescent="0.15">
      <c r="A71" s="98" t="s">
        <v>44</v>
      </c>
      <c r="B71" s="98"/>
      <c r="C71" s="98"/>
      <c r="D71" s="98"/>
      <c r="E71" s="264">
        <f>SUM(E67:I70)</f>
        <v>0</v>
      </c>
      <c r="F71" s="265"/>
      <c r="G71" s="265"/>
      <c r="H71" s="265"/>
      <c r="I71" s="265"/>
      <c r="J71" s="43" t="s">
        <v>0</v>
      </c>
      <c r="K71" s="266">
        <f>SUM(K67:N69)</f>
        <v>0</v>
      </c>
      <c r="L71" s="267"/>
      <c r="M71" s="267"/>
      <c r="N71" s="267"/>
      <c r="O71" s="43" t="s">
        <v>0</v>
      </c>
      <c r="P71" s="266">
        <f>SUM(P67:S69)</f>
        <v>0</v>
      </c>
      <c r="Q71" s="267"/>
      <c r="R71" s="267"/>
      <c r="S71" s="267"/>
      <c r="T71" s="43" t="s">
        <v>0</v>
      </c>
      <c r="U71" s="266">
        <f>SUM(U67:X70)</f>
        <v>0</v>
      </c>
      <c r="V71" s="267"/>
      <c r="W71" s="267"/>
      <c r="X71" s="267"/>
      <c r="Y71" s="43" t="s">
        <v>0</v>
      </c>
      <c r="AD71" s="81" t="str">
        <f>IF(E61=E71,"","←４-Ⅰの金額合計額と４-Ⅱの補助事業に要する経費の合計金額が一致しません。")</f>
        <v/>
      </c>
    </row>
  </sheetData>
  <sheetProtection password="CC13" sheet="1" objects="1" scenarios="1"/>
  <mergeCells count="300">
    <mergeCell ref="M3:Y3"/>
    <mergeCell ref="Z8:AC11"/>
    <mergeCell ref="A21:D21"/>
    <mergeCell ref="E21:H21"/>
    <mergeCell ref="I21:K21"/>
    <mergeCell ref="M21:O21"/>
    <mergeCell ref="Q21:S21"/>
    <mergeCell ref="T21:V21"/>
    <mergeCell ref="W21:Y21"/>
    <mergeCell ref="A17:D17"/>
    <mergeCell ref="E17:H17"/>
    <mergeCell ref="I17:K17"/>
    <mergeCell ref="M17:O17"/>
    <mergeCell ref="Q17:S17"/>
    <mergeCell ref="T17:V17"/>
    <mergeCell ref="W17:Y17"/>
    <mergeCell ref="A18:D18"/>
    <mergeCell ref="E18:H18"/>
    <mergeCell ref="I18:K18"/>
    <mergeCell ref="M18:O18"/>
    <mergeCell ref="Q18:S18"/>
    <mergeCell ref="T18:V18"/>
    <mergeCell ref="W18:Y18"/>
    <mergeCell ref="A15:D15"/>
    <mergeCell ref="A22:H22"/>
    <mergeCell ref="I22:K22"/>
    <mergeCell ref="M22:O22"/>
    <mergeCell ref="Q22:S22"/>
    <mergeCell ref="T22:V22"/>
    <mergeCell ref="W22:Y22"/>
    <mergeCell ref="A19:D19"/>
    <mergeCell ref="E19:H19"/>
    <mergeCell ref="I19:K19"/>
    <mergeCell ref="M19:O19"/>
    <mergeCell ref="Q19:S19"/>
    <mergeCell ref="T19:V19"/>
    <mergeCell ref="W19:Y19"/>
    <mergeCell ref="A20:D20"/>
    <mergeCell ref="E20:H20"/>
    <mergeCell ref="I20:K20"/>
    <mergeCell ref="M20:O20"/>
    <mergeCell ref="Q20:S20"/>
    <mergeCell ref="T20:V20"/>
    <mergeCell ref="W20:Y20"/>
    <mergeCell ref="E15:H15"/>
    <mergeCell ref="I15:K15"/>
    <mergeCell ref="M15:O15"/>
    <mergeCell ref="Q15:S15"/>
    <mergeCell ref="T15:V15"/>
    <mergeCell ref="W15:Y15"/>
    <mergeCell ref="A16:D16"/>
    <mergeCell ref="E16:H16"/>
    <mergeCell ref="I16:K16"/>
    <mergeCell ref="M16:O16"/>
    <mergeCell ref="Q16:S16"/>
    <mergeCell ref="T16:V16"/>
    <mergeCell ref="W16:Y16"/>
    <mergeCell ref="A13:D13"/>
    <mergeCell ref="E13:H13"/>
    <mergeCell ref="I13:K13"/>
    <mergeCell ref="M13:O13"/>
    <mergeCell ref="Q13:S13"/>
    <mergeCell ref="T13:V13"/>
    <mergeCell ref="W13:Y13"/>
    <mergeCell ref="A14:D14"/>
    <mergeCell ref="E14:H14"/>
    <mergeCell ref="I14:K14"/>
    <mergeCell ref="M14:O14"/>
    <mergeCell ref="Q14:S14"/>
    <mergeCell ref="T14:V14"/>
    <mergeCell ref="W14:Y14"/>
    <mergeCell ref="A11:D11"/>
    <mergeCell ref="E11:H11"/>
    <mergeCell ref="I11:K11"/>
    <mergeCell ref="M11:O11"/>
    <mergeCell ref="Q11:S11"/>
    <mergeCell ref="T11:V11"/>
    <mergeCell ref="W11:Y11"/>
    <mergeCell ref="A12:D12"/>
    <mergeCell ref="E12:H12"/>
    <mergeCell ref="I12:K12"/>
    <mergeCell ref="M12:O12"/>
    <mergeCell ref="Q12:S12"/>
    <mergeCell ref="T12:V12"/>
    <mergeCell ref="W12:Y12"/>
    <mergeCell ref="A9:D9"/>
    <mergeCell ref="E9:H9"/>
    <mergeCell ref="I9:K9"/>
    <mergeCell ref="M9:O9"/>
    <mergeCell ref="Q9:S9"/>
    <mergeCell ref="T9:V9"/>
    <mergeCell ref="W9:Y9"/>
    <mergeCell ref="A10:D10"/>
    <mergeCell ref="E10:H10"/>
    <mergeCell ref="I10:K10"/>
    <mergeCell ref="M10:O10"/>
    <mergeCell ref="Q10:S10"/>
    <mergeCell ref="T10:V10"/>
    <mergeCell ref="W10:Y10"/>
    <mergeCell ref="A7:D7"/>
    <mergeCell ref="E7:H7"/>
    <mergeCell ref="I7:K7"/>
    <mergeCell ref="M7:O7"/>
    <mergeCell ref="Q7:S7"/>
    <mergeCell ref="T7:V7"/>
    <mergeCell ref="W7:Y7"/>
    <mergeCell ref="Z7:AC7"/>
    <mergeCell ref="A8:D8"/>
    <mergeCell ref="E8:H8"/>
    <mergeCell ref="I8:K8"/>
    <mergeCell ref="M8:O8"/>
    <mergeCell ref="Q8:S8"/>
    <mergeCell ref="T8:V8"/>
    <mergeCell ref="W8:Y8"/>
    <mergeCell ref="A5:D6"/>
    <mergeCell ref="E5:H6"/>
    <mergeCell ref="I5:L6"/>
    <mergeCell ref="M5:P6"/>
    <mergeCell ref="T6:V6"/>
    <mergeCell ref="Q5:V5"/>
    <mergeCell ref="W5:Y6"/>
    <mergeCell ref="Q6:S6"/>
    <mergeCell ref="Z5:AC6"/>
    <mergeCell ref="A71:D71"/>
    <mergeCell ref="E71:I71"/>
    <mergeCell ref="K71:N71"/>
    <mergeCell ref="P71:S71"/>
    <mergeCell ref="U71:X71"/>
    <mergeCell ref="A69:D69"/>
    <mergeCell ref="E69:I69"/>
    <mergeCell ref="K69:N69"/>
    <mergeCell ref="P69:S69"/>
    <mergeCell ref="U69:X69"/>
    <mergeCell ref="A70:D70"/>
    <mergeCell ref="E70:I70"/>
    <mergeCell ref="K70:O70"/>
    <mergeCell ref="P70:T70"/>
    <mergeCell ref="U70:X70"/>
    <mergeCell ref="A67:D67"/>
    <mergeCell ref="E67:I67"/>
    <mergeCell ref="K67:N67"/>
    <mergeCell ref="P67:S67"/>
    <mergeCell ref="U67:X67"/>
    <mergeCell ref="A68:D68"/>
    <mergeCell ref="E68:I68"/>
    <mergeCell ref="K68:N68"/>
    <mergeCell ref="P68:S68"/>
    <mergeCell ref="U68:X68"/>
    <mergeCell ref="A61:D61"/>
    <mergeCell ref="E61:I61"/>
    <mergeCell ref="K61:S61"/>
    <mergeCell ref="T61:Y61"/>
    <mergeCell ref="A66:D66"/>
    <mergeCell ref="E66:J66"/>
    <mergeCell ref="K66:O66"/>
    <mergeCell ref="P66:T66"/>
    <mergeCell ref="U66:Y66"/>
    <mergeCell ref="A59:D59"/>
    <mergeCell ref="E59:I59"/>
    <mergeCell ref="K59:R59"/>
    <mergeCell ref="T59:Y59"/>
    <mergeCell ref="A60:D60"/>
    <mergeCell ref="E60:I60"/>
    <mergeCell ref="K60:R60"/>
    <mergeCell ref="T60:Y60"/>
    <mergeCell ref="A58:D58"/>
    <mergeCell ref="E58:I58"/>
    <mergeCell ref="K58:R58"/>
    <mergeCell ref="T58:Y58"/>
    <mergeCell ref="M54:Y54"/>
    <mergeCell ref="A56:D56"/>
    <mergeCell ref="E56:J56"/>
    <mergeCell ref="K56:S56"/>
    <mergeCell ref="T56:Y56"/>
    <mergeCell ref="A57:D57"/>
    <mergeCell ref="E57:I57"/>
    <mergeCell ref="K57:R57"/>
    <mergeCell ref="T57:Y57"/>
    <mergeCell ref="W46:Y46"/>
    <mergeCell ref="A47:H47"/>
    <mergeCell ref="I47:K47"/>
    <mergeCell ref="M47:O47"/>
    <mergeCell ref="Q47:S47"/>
    <mergeCell ref="T47:V47"/>
    <mergeCell ref="W47:Y47"/>
    <mergeCell ref="A46:D46"/>
    <mergeCell ref="E46:H46"/>
    <mergeCell ref="I46:K46"/>
    <mergeCell ref="M46:O46"/>
    <mergeCell ref="Q46:S46"/>
    <mergeCell ref="T46:V46"/>
    <mergeCell ref="W44:Y44"/>
    <mergeCell ref="A45:D45"/>
    <mergeCell ref="E45:H45"/>
    <mergeCell ref="I45:K45"/>
    <mergeCell ref="M45:O45"/>
    <mergeCell ref="Q45:S45"/>
    <mergeCell ref="T45:V45"/>
    <mergeCell ref="W45:Y45"/>
    <mergeCell ref="A44:D44"/>
    <mergeCell ref="E44:H44"/>
    <mergeCell ref="I44:K44"/>
    <mergeCell ref="M44:O44"/>
    <mergeCell ref="Q44:S44"/>
    <mergeCell ref="T44:V44"/>
    <mergeCell ref="W42:Y42"/>
    <mergeCell ref="A43:D43"/>
    <mergeCell ref="E43:H43"/>
    <mergeCell ref="I43:K43"/>
    <mergeCell ref="M43:O43"/>
    <mergeCell ref="Q43:S43"/>
    <mergeCell ref="T43:V43"/>
    <mergeCell ref="W43:Y43"/>
    <mergeCell ref="A42:D42"/>
    <mergeCell ref="E42:H42"/>
    <mergeCell ref="I42:K42"/>
    <mergeCell ref="M42:O42"/>
    <mergeCell ref="Q42:S42"/>
    <mergeCell ref="T42:V42"/>
    <mergeCell ref="W40:Y40"/>
    <mergeCell ref="A41:D41"/>
    <mergeCell ref="E41:H41"/>
    <mergeCell ref="I41:K41"/>
    <mergeCell ref="M41:O41"/>
    <mergeCell ref="Q41:S41"/>
    <mergeCell ref="T41:V41"/>
    <mergeCell ref="W41:Y41"/>
    <mergeCell ref="A40:D40"/>
    <mergeCell ref="E40:H40"/>
    <mergeCell ref="I40:K40"/>
    <mergeCell ref="M40:O40"/>
    <mergeCell ref="Q40:S40"/>
    <mergeCell ref="T40:V40"/>
    <mergeCell ref="W38:Y38"/>
    <mergeCell ref="A39:D39"/>
    <mergeCell ref="E39:H39"/>
    <mergeCell ref="I39:K39"/>
    <mergeCell ref="M39:O39"/>
    <mergeCell ref="Q39:S39"/>
    <mergeCell ref="T39:V39"/>
    <mergeCell ref="W39:Y39"/>
    <mergeCell ref="A38:D38"/>
    <mergeCell ref="E38:H38"/>
    <mergeCell ref="I38:K38"/>
    <mergeCell ref="M38:O38"/>
    <mergeCell ref="Q38:S38"/>
    <mergeCell ref="T38:V38"/>
    <mergeCell ref="W36:Y36"/>
    <mergeCell ref="A37:D37"/>
    <mergeCell ref="E37:H37"/>
    <mergeCell ref="I37:K37"/>
    <mergeCell ref="M37:O37"/>
    <mergeCell ref="Q37:S37"/>
    <mergeCell ref="T37:V37"/>
    <mergeCell ref="W37:Y37"/>
    <mergeCell ref="A36:D36"/>
    <mergeCell ref="E36:H36"/>
    <mergeCell ref="I36:K36"/>
    <mergeCell ref="M36:O36"/>
    <mergeCell ref="Q36:S36"/>
    <mergeCell ref="T36:V36"/>
    <mergeCell ref="W32:Y32"/>
    <mergeCell ref="W34:Y34"/>
    <mergeCell ref="A35:D35"/>
    <mergeCell ref="E35:H35"/>
    <mergeCell ref="I35:K35"/>
    <mergeCell ref="M35:O35"/>
    <mergeCell ref="Q35:S35"/>
    <mergeCell ref="T35:V35"/>
    <mergeCell ref="W35:Y35"/>
    <mergeCell ref="A34:D34"/>
    <mergeCell ref="E34:H34"/>
    <mergeCell ref="I34:K34"/>
    <mergeCell ref="M34:O34"/>
    <mergeCell ref="Q34:S34"/>
    <mergeCell ref="T34:V34"/>
    <mergeCell ref="M28:Y28"/>
    <mergeCell ref="A30:D31"/>
    <mergeCell ref="E30:H31"/>
    <mergeCell ref="I30:L31"/>
    <mergeCell ref="M30:P31"/>
    <mergeCell ref="Q30:V30"/>
    <mergeCell ref="W30:Y31"/>
    <mergeCell ref="Z32:AC32"/>
    <mergeCell ref="A33:D33"/>
    <mergeCell ref="E33:H33"/>
    <mergeCell ref="I33:K33"/>
    <mergeCell ref="M33:O33"/>
    <mergeCell ref="Q33:S33"/>
    <mergeCell ref="T33:V33"/>
    <mergeCell ref="W33:Y33"/>
    <mergeCell ref="Z30:AC31"/>
    <mergeCell ref="Q31:S31"/>
    <mergeCell ref="T31:V31"/>
    <mergeCell ref="A32:D32"/>
    <mergeCell ref="E32:H32"/>
    <mergeCell ref="I32:K32"/>
    <mergeCell ref="M32:O32"/>
    <mergeCell ref="Q32:S32"/>
    <mergeCell ref="T32:V32"/>
  </mergeCells>
  <phoneticPr fontId="1"/>
  <dataValidations count="2">
    <dataValidation type="whole" imeMode="off" operator="greaterThanOrEqual" allowBlank="1" showInputMessage="1" showErrorMessage="1" sqref="E67:I70 K67:N69 M7:O21 I7:K21 E57:I60 M32:O46 I32:K46">
      <formula1>0</formula1>
    </dataValidation>
    <dataValidation type="list" allowBlank="1" showInputMessage="1" showErrorMessage="1" sqref="Z7">
      <formula1>"申請者,被災中小企業,入居事業者（被災中小企業を除く）"</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様式２-２（１）~３（１）</vt:lpstr>
      <vt:lpstr>添付資料（補助率算出根拠）</vt:lpstr>
      <vt:lpstr>様式２-３（２）~４(申請者１)</vt:lpstr>
      <vt:lpstr>様式２-３（２）~４(申請者２)</vt:lpstr>
      <vt:lpstr>様式２-３（２）~４(申請者３)</vt:lpstr>
      <vt:lpstr>様式２-３（２）~４(申請者４)</vt:lpstr>
      <vt:lpstr>様式２-３（２）~４(申請者５)</vt:lpstr>
      <vt:lpstr>様式２-３（２）~４(申請者６)</vt:lpstr>
      <vt:lpstr>様式２-３（２）~４(申請者７)</vt:lpstr>
      <vt:lpstr>様式２-３（２）~４(申請者８)</vt:lpstr>
      <vt:lpstr>様式２-３（２）~４(申請者９)</vt:lpstr>
      <vt:lpstr>様式２-３（２）~４(申請者１０)</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dcterms:created xsi:type="dcterms:W3CDTF">2014-03-13T08:57:07Z</dcterms:created>
  <dcterms:modified xsi:type="dcterms:W3CDTF">2014-03-26T00:14:44Z</dcterms:modified>
</cp:coreProperties>
</file>